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HSV + PSV" sheetId="2" r:id="rId2"/>
    <sheet name="02 - Elektroinstalace" sheetId="3" r:id="rId3"/>
    <sheet name="03 - Vodovodní a kanaliza..." sheetId="4" r:id="rId4"/>
    <sheet name="04 - Komunikace, zpevněné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HSV + PSV'!$C$153:$K$1479</definedName>
    <definedName name="_xlnm.Print_Area" localSheetId="1">'01 - HSV + PSV'!$C$4:$J$76,'01 - HSV + PSV'!$C$141:$K$1479</definedName>
    <definedName name="_xlnm.Print_Titles" localSheetId="1">'01 - HSV + PSV'!$153:$153</definedName>
    <definedName name="_xlnm._FilterDatabase" localSheetId="2" hidden="1">'02 - Elektroinstalace'!$C$118:$K$194</definedName>
    <definedName name="_xlnm.Print_Area" localSheetId="2">'02 - Elektroinstalace'!$C$4:$J$76,'02 - Elektroinstalace'!$C$106:$K$194</definedName>
    <definedName name="_xlnm.Print_Titles" localSheetId="2">'02 - Elektroinstalace'!$118:$118</definedName>
    <definedName name="_xlnm._FilterDatabase" localSheetId="3" hidden="1">'03 - Vodovodní a kanaliza...'!$C$128:$K$282</definedName>
    <definedName name="_xlnm.Print_Area" localSheetId="3">'03 - Vodovodní a kanaliza...'!$C$4:$J$76,'03 - Vodovodní a kanaliza...'!$C$116:$K$282</definedName>
    <definedName name="_xlnm.Print_Titles" localSheetId="3">'03 - Vodovodní a kanaliza...'!$128:$128</definedName>
    <definedName name="_xlnm._FilterDatabase" localSheetId="4" hidden="1">'04 - Komunikace, zpevněné...'!$C$121:$K$231</definedName>
    <definedName name="_xlnm.Print_Area" localSheetId="4">'04 - Komunikace, zpevněné...'!$C$4:$J$76,'04 - Komunikace, zpevněné...'!$C$109:$K$231</definedName>
    <definedName name="_xlnm.Print_Titles" localSheetId="4">'04 - Komunikace, zpevněné...'!$121:$121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228"/>
  <c r="BH228"/>
  <c r="BG228"/>
  <c r="BE228"/>
  <c r="T228"/>
  <c r="R228"/>
  <c r="P228"/>
  <c r="BI225"/>
  <c r="BH225"/>
  <c r="BG225"/>
  <c r="BE225"/>
  <c r="T225"/>
  <c r="R225"/>
  <c r="P225"/>
  <c r="BI222"/>
  <c r="BH222"/>
  <c r="BG222"/>
  <c r="BE222"/>
  <c r="T222"/>
  <c r="R222"/>
  <c r="P222"/>
  <c r="BI218"/>
  <c r="BH218"/>
  <c r="BG218"/>
  <c r="BE218"/>
  <c r="T218"/>
  <c r="R218"/>
  <c r="P218"/>
  <c r="BI215"/>
  <c r="BH215"/>
  <c r="BG215"/>
  <c r="BE215"/>
  <c r="T215"/>
  <c r="R215"/>
  <c r="P215"/>
  <c r="BI211"/>
  <c r="BH211"/>
  <c r="BG211"/>
  <c r="BE211"/>
  <c r="T211"/>
  <c r="R211"/>
  <c r="P211"/>
  <c r="BI208"/>
  <c r="BH208"/>
  <c r="BG208"/>
  <c r="BE208"/>
  <c r="T208"/>
  <c r="R208"/>
  <c r="P208"/>
  <c r="BI206"/>
  <c r="BH206"/>
  <c r="BG206"/>
  <c r="BE206"/>
  <c r="T206"/>
  <c r="R206"/>
  <c r="P206"/>
  <c r="BI199"/>
  <c r="BH199"/>
  <c r="BG199"/>
  <c r="BE199"/>
  <c r="T199"/>
  <c r="R199"/>
  <c r="P199"/>
  <c r="BI197"/>
  <c r="BH197"/>
  <c r="BG197"/>
  <c r="BE197"/>
  <c r="T197"/>
  <c r="R197"/>
  <c r="P197"/>
  <c r="BI192"/>
  <c r="BH192"/>
  <c r="BG192"/>
  <c r="BE192"/>
  <c r="T192"/>
  <c r="R192"/>
  <c r="P192"/>
  <c r="BI188"/>
  <c r="BH188"/>
  <c r="BG188"/>
  <c r="BE188"/>
  <c r="T188"/>
  <c r="R188"/>
  <c r="P188"/>
  <c r="BI183"/>
  <c r="BH183"/>
  <c r="BG183"/>
  <c r="BE183"/>
  <c r="T183"/>
  <c r="R183"/>
  <c r="P183"/>
  <c r="BI180"/>
  <c r="BH180"/>
  <c r="BG180"/>
  <c r="BE180"/>
  <c r="T180"/>
  <c r="R180"/>
  <c r="P180"/>
  <c r="BI175"/>
  <c r="BH175"/>
  <c r="BG175"/>
  <c r="BE175"/>
  <c r="T175"/>
  <c r="R175"/>
  <c r="P175"/>
  <c r="BI169"/>
  <c r="BH169"/>
  <c r="BG169"/>
  <c r="BE169"/>
  <c r="T169"/>
  <c r="R169"/>
  <c r="P169"/>
  <c r="BI164"/>
  <c r="BH164"/>
  <c r="BG164"/>
  <c r="BE164"/>
  <c r="T164"/>
  <c r="R164"/>
  <c r="P164"/>
  <c r="BI158"/>
  <c r="BH158"/>
  <c r="BG158"/>
  <c r="BE158"/>
  <c r="T158"/>
  <c r="R158"/>
  <c r="P158"/>
  <c r="BI154"/>
  <c r="BH154"/>
  <c r="BG154"/>
  <c r="BE154"/>
  <c r="T154"/>
  <c r="R154"/>
  <c r="P154"/>
  <c r="BI148"/>
  <c r="BH148"/>
  <c r="BG148"/>
  <c r="BE148"/>
  <c r="T148"/>
  <c r="R148"/>
  <c r="P148"/>
  <c r="BI144"/>
  <c r="BH144"/>
  <c r="BG144"/>
  <c r="BE144"/>
  <c r="T144"/>
  <c r="R144"/>
  <c r="P144"/>
  <c r="BI138"/>
  <c r="BH138"/>
  <c r="BG138"/>
  <c r="BE138"/>
  <c r="T138"/>
  <c r="R138"/>
  <c r="P138"/>
  <c r="BI134"/>
  <c r="BH134"/>
  <c r="BG134"/>
  <c r="BE134"/>
  <c r="T134"/>
  <c r="R134"/>
  <c r="P134"/>
  <c r="BI131"/>
  <c r="BH131"/>
  <c r="BG131"/>
  <c r="BE131"/>
  <c r="T131"/>
  <c r="R131"/>
  <c r="P131"/>
  <c r="BI125"/>
  <c r="BH125"/>
  <c r="BG125"/>
  <c r="BE125"/>
  <c r="T125"/>
  <c r="R125"/>
  <c r="P125"/>
  <c r="J118"/>
  <c r="F118"/>
  <c r="F116"/>
  <c r="E114"/>
  <c r="J91"/>
  <c r="F91"/>
  <c r="F89"/>
  <c r="E87"/>
  <c r="J24"/>
  <c r="E24"/>
  <c r="J92"/>
  <c r="J23"/>
  <c r="J18"/>
  <c r="E18"/>
  <c r="F119"/>
  <c r="J17"/>
  <c r="J12"/>
  <c r="J116"/>
  <c r="E7"/>
  <c r="E112"/>
  <c i="4" r="J37"/>
  <c r="J36"/>
  <c i="1" r="AY97"/>
  <c i="4" r="J35"/>
  <c i="1" r="AX97"/>
  <c i="4" r="BI280"/>
  <c r="BH280"/>
  <c r="BG280"/>
  <c r="BE280"/>
  <c r="T280"/>
  <c r="T279"/>
  <c r="T278"/>
  <c r="R280"/>
  <c r="R279"/>
  <c r="R278"/>
  <c r="P280"/>
  <c r="P279"/>
  <c r="P278"/>
  <c r="BI271"/>
  <c r="BH271"/>
  <c r="BG271"/>
  <c r="BE271"/>
  <c r="T271"/>
  <c r="T263"/>
  <c r="T262"/>
  <c r="R271"/>
  <c r="R263"/>
  <c r="R262"/>
  <c r="P271"/>
  <c r="P263"/>
  <c r="P262"/>
  <c r="BI264"/>
  <c r="BH264"/>
  <c r="BG264"/>
  <c r="BE264"/>
  <c r="T264"/>
  <c r="R264"/>
  <c r="P264"/>
  <c r="BI259"/>
  <c r="BH259"/>
  <c r="BG259"/>
  <c r="BE259"/>
  <c r="T259"/>
  <c r="R259"/>
  <c r="P259"/>
  <c r="BI254"/>
  <c r="BH254"/>
  <c r="BG254"/>
  <c r="BE254"/>
  <c r="T254"/>
  <c r="R254"/>
  <c r="P254"/>
  <c r="BI249"/>
  <c r="BH249"/>
  <c r="BG249"/>
  <c r="BE249"/>
  <c r="T249"/>
  <c r="R249"/>
  <c r="P249"/>
  <c r="BI246"/>
  <c r="BH246"/>
  <c r="BG246"/>
  <c r="BE246"/>
  <c r="T246"/>
  <c r="R246"/>
  <c r="P246"/>
  <c r="BI242"/>
  <c r="BH242"/>
  <c r="BG242"/>
  <c r="BE242"/>
  <c r="T242"/>
  <c r="R242"/>
  <c r="P242"/>
  <c r="BI239"/>
  <c r="BH239"/>
  <c r="BG239"/>
  <c r="BE239"/>
  <c r="T239"/>
  <c r="R239"/>
  <c r="P239"/>
  <c r="BI236"/>
  <c r="BH236"/>
  <c r="BG236"/>
  <c r="BE236"/>
  <c r="T236"/>
  <c r="R236"/>
  <c r="P236"/>
  <c r="BI233"/>
  <c r="BH233"/>
  <c r="BG233"/>
  <c r="BE233"/>
  <c r="T233"/>
  <c r="R233"/>
  <c r="P233"/>
  <c r="BI230"/>
  <c r="BH230"/>
  <c r="BG230"/>
  <c r="BE230"/>
  <c r="T230"/>
  <c r="R230"/>
  <c r="P230"/>
  <c r="BI227"/>
  <c r="BH227"/>
  <c r="BG227"/>
  <c r="BE227"/>
  <c r="T227"/>
  <c r="R227"/>
  <c r="P227"/>
  <c r="BI224"/>
  <c r="BH224"/>
  <c r="BG224"/>
  <c r="BE224"/>
  <c r="T224"/>
  <c r="R224"/>
  <c r="P224"/>
  <c r="BI221"/>
  <c r="BH221"/>
  <c r="BG221"/>
  <c r="BE221"/>
  <c r="T221"/>
  <c r="R221"/>
  <c r="P221"/>
  <c r="BI219"/>
  <c r="BH219"/>
  <c r="BG219"/>
  <c r="BE219"/>
  <c r="T219"/>
  <c r="R219"/>
  <c r="P219"/>
  <c r="BI216"/>
  <c r="BH216"/>
  <c r="BG216"/>
  <c r="BE216"/>
  <c r="T216"/>
  <c r="R216"/>
  <c r="P216"/>
  <c r="BI214"/>
  <c r="BH214"/>
  <c r="BG214"/>
  <c r="BE214"/>
  <c r="T214"/>
  <c r="R214"/>
  <c r="P214"/>
  <c r="BI211"/>
  <c r="BH211"/>
  <c r="BG211"/>
  <c r="BE211"/>
  <c r="T211"/>
  <c r="R211"/>
  <c r="P211"/>
  <c r="BI208"/>
  <c r="BH208"/>
  <c r="BG208"/>
  <c r="BE208"/>
  <c r="T208"/>
  <c r="R208"/>
  <c r="P208"/>
  <c r="BI206"/>
  <c r="BH206"/>
  <c r="BG206"/>
  <c r="BE206"/>
  <c r="T206"/>
  <c r="R206"/>
  <c r="P206"/>
  <c r="BI203"/>
  <c r="BH203"/>
  <c r="BG203"/>
  <c r="BE203"/>
  <c r="T203"/>
  <c r="R203"/>
  <c r="P203"/>
  <c r="BI200"/>
  <c r="BH200"/>
  <c r="BG200"/>
  <c r="BE200"/>
  <c r="T200"/>
  <c r="R200"/>
  <c r="P200"/>
  <c r="BI197"/>
  <c r="BH197"/>
  <c r="BG197"/>
  <c r="BE197"/>
  <c r="T197"/>
  <c r="R197"/>
  <c r="P197"/>
  <c r="BI194"/>
  <c r="BH194"/>
  <c r="BG194"/>
  <c r="BE194"/>
  <c r="T194"/>
  <c r="R194"/>
  <c r="P194"/>
  <c r="BI191"/>
  <c r="BH191"/>
  <c r="BG191"/>
  <c r="BE191"/>
  <c r="T191"/>
  <c r="R191"/>
  <c r="P191"/>
  <c r="BI188"/>
  <c r="BH188"/>
  <c r="BG188"/>
  <c r="BE188"/>
  <c r="T188"/>
  <c r="R188"/>
  <c r="P188"/>
  <c r="BI182"/>
  <c r="BH182"/>
  <c r="BG182"/>
  <c r="BE182"/>
  <c r="T182"/>
  <c r="T181"/>
  <c r="R182"/>
  <c r="R181"/>
  <c r="P182"/>
  <c r="P181"/>
  <c r="BI175"/>
  <c r="BH175"/>
  <c r="BG175"/>
  <c r="BE175"/>
  <c r="T175"/>
  <c r="R175"/>
  <c r="P175"/>
  <c r="BI173"/>
  <c r="BH173"/>
  <c r="BG173"/>
  <c r="BE173"/>
  <c r="T173"/>
  <c r="R173"/>
  <c r="P173"/>
  <c r="BI170"/>
  <c r="BH170"/>
  <c r="BG170"/>
  <c r="BE170"/>
  <c r="T170"/>
  <c r="R170"/>
  <c r="P170"/>
  <c r="BI164"/>
  <c r="BH164"/>
  <c r="BG164"/>
  <c r="BE164"/>
  <c r="T164"/>
  <c r="T163"/>
  <c r="R164"/>
  <c r="R163"/>
  <c r="P164"/>
  <c r="P163"/>
  <c r="BI156"/>
  <c r="BH156"/>
  <c r="BG156"/>
  <c r="BE156"/>
  <c r="T156"/>
  <c r="R156"/>
  <c r="P156"/>
  <c r="BI153"/>
  <c r="BH153"/>
  <c r="BG153"/>
  <c r="BE153"/>
  <c r="T153"/>
  <c r="R153"/>
  <c r="P153"/>
  <c r="BI147"/>
  <c r="BH147"/>
  <c r="BG147"/>
  <c r="BE147"/>
  <c r="T147"/>
  <c r="R147"/>
  <c r="P147"/>
  <c r="BI143"/>
  <c r="BH143"/>
  <c r="BG143"/>
  <c r="BE143"/>
  <c r="T143"/>
  <c r="R143"/>
  <c r="P143"/>
  <c r="BI138"/>
  <c r="BH138"/>
  <c r="BG138"/>
  <c r="BE138"/>
  <c r="T138"/>
  <c r="R138"/>
  <c r="P138"/>
  <c r="BI135"/>
  <c r="BH135"/>
  <c r="BG135"/>
  <c r="BE135"/>
  <c r="T135"/>
  <c r="R135"/>
  <c r="P135"/>
  <c r="BI132"/>
  <c r="BH132"/>
  <c r="BG132"/>
  <c r="BE132"/>
  <c r="T132"/>
  <c r="R132"/>
  <c r="P132"/>
  <c r="J125"/>
  <c r="F125"/>
  <c r="F123"/>
  <c r="E121"/>
  <c r="J91"/>
  <c r="F91"/>
  <c r="F89"/>
  <c r="E87"/>
  <c r="J24"/>
  <c r="E24"/>
  <c r="J126"/>
  <c r="J23"/>
  <c r="J18"/>
  <c r="E18"/>
  <c r="F92"/>
  <c r="J17"/>
  <c r="J12"/>
  <c r="J123"/>
  <c r="E7"/>
  <c r="E119"/>
  <c i="3" r="J37"/>
  <c r="J36"/>
  <c i="1" r="AY96"/>
  <c i="3" r="J35"/>
  <c i="1" r="AX96"/>
  <c i="3" r="BI193"/>
  <c r="BH193"/>
  <c r="BG193"/>
  <c r="BE193"/>
  <c r="T193"/>
  <c r="T192"/>
  <c r="R193"/>
  <c r="R192"/>
  <c r="P193"/>
  <c r="P192"/>
  <c r="BI190"/>
  <c r="BH190"/>
  <c r="BG190"/>
  <c r="BE190"/>
  <c r="T190"/>
  <c r="T189"/>
  <c r="R190"/>
  <c r="R189"/>
  <c r="P190"/>
  <c r="P189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29"/>
  <c r="BH129"/>
  <c r="BG129"/>
  <c r="BE129"/>
  <c r="T129"/>
  <c r="R129"/>
  <c r="P129"/>
  <c r="BI127"/>
  <c r="BH127"/>
  <c r="BG127"/>
  <c r="BE127"/>
  <c r="T127"/>
  <c r="R127"/>
  <c r="P127"/>
  <c r="BI125"/>
  <c r="BH125"/>
  <c r="BG125"/>
  <c r="BE125"/>
  <c r="T125"/>
  <c r="R125"/>
  <c r="P125"/>
  <c r="BI123"/>
  <c r="BH123"/>
  <c r="BG123"/>
  <c r="BE123"/>
  <c r="T123"/>
  <c r="R123"/>
  <c r="P123"/>
  <c r="BI121"/>
  <c r="BH121"/>
  <c r="BG121"/>
  <c r="BE121"/>
  <c r="T121"/>
  <c r="R121"/>
  <c r="P121"/>
  <c r="J115"/>
  <c r="F115"/>
  <c r="F113"/>
  <c r="E111"/>
  <c r="J91"/>
  <c r="F91"/>
  <c r="F89"/>
  <c r="E87"/>
  <c r="J24"/>
  <c r="E24"/>
  <c r="J92"/>
  <c r="J23"/>
  <c r="J18"/>
  <c r="E18"/>
  <c r="F116"/>
  <c r="J17"/>
  <c r="J12"/>
  <c r="J113"/>
  <c r="E7"/>
  <c r="E85"/>
  <c i="2" r="J37"/>
  <c r="J36"/>
  <c i="1" r="AY95"/>
  <c i="2" r="J35"/>
  <c i="1" r="AX95"/>
  <c i="2" r="BI1477"/>
  <c r="BH1477"/>
  <c r="BG1477"/>
  <c r="BE1477"/>
  <c r="T1477"/>
  <c r="T1476"/>
  <c r="R1477"/>
  <c r="R1476"/>
  <c r="P1477"/>
  <c r="P1476"/>
  <c r="BI1473"/>
  <c r="BH1473"/>
  <c r="BG1473"/>
  <c r="BE1473"/>
  <c r="T1473"/>
  <c r="T1472"/>
  <c r="R1473"/>
  <c r="R1472"/>
  <c r="P1473"/>
  <c r="P1472"/>
  <c r="BI1469"/>
  <c r="BH1469"/>
  <c r="BG1469"/>
  <c r="BE1469"/>
  <c r="T1469"/>
  <c r="T1468"/>
  <c r="R1469"/>
  <c r="R1468"/>
  <c r="P1469"/>
  <c r="P1468"/>
  <c r="BI1465"/>
  <c r="BH1465"/>
  <c r="BG1465"/>
  <c r="BE1465"/>
  <c r="T1465"/>
  <c r="T1464"/>
  <c r="T1463"/>
  <c r="R1465"/>
  <c r="R1464"/>
  <c r="R1463"/>
  <c r="P1465"/>
  <c r="P1464"/>
  <c r="P1463"/>
  <c r="BI1460"/>
  <c r="BH1460"/>
  <c r="BG1460"/>
  <c r="BE1460"/>
  <c r="T1460"/>
  <c r="R1460"/>
  <c r="P1460"/>
  <c r="BI1457"/>
  <c r="BH1457"/>
  <c r="BG1457"/>
  <c r="BE1457"/>
  <c r="T1457"/>
  <c r="R1457"/>
  <c r="P1457"/>
  <c r="BI1448"/>
  <c r="BH1448"/>
  <c r="BG1448"/>
  <c r="BE1448"/>
  <c r="T1448"/>
  <c r="R1448"/>
  <c r="P1448"/>
  <c r="BI1441"/>
  <c r="BH1441"/>
  <c r="BG1441"/>
  <c r="BE1441"/>
  <c r="T1441"/>
  <c r="R1441"/>
  <c r="P1441"/>
  <c r="BI1438"/>
  <c r="BH1438"/>
  <c r="BG1438"/>
  <c r="BE1438"/>
  <c r="T1438"/>
  <c r="R1438"/>
  <c r="P1438"/>
  <c r="BI1431"/>
  <c r="BH1431"/>
  <c r="BG1431"/>
  <c r="BE1431"/>
  <c r="T1431"/>
  <c r="R1431"/>
  <c r="P1431"/>
  <c r="BI1428"/>
  <c r="BH1428"/>
  <c r="BG1428"/>
  <c r="BE1428"/>
  <c r="T1428"/>
  <c r="R1428"/>
  <c r="P1428"/>
  <c r="BI1422"/>
  <c r="BH1422"/>
  <c r="BG1422"/>
  <c r="BE1422"/>
  <c r="T1422"/>
  <c r="T1415"/>
  <c r="R1422"/>
  <c r="R1415"/>
  <c r="P1422"/>
  <c r="P1415"/>
  <c r="BI1416"/>
  <c r="BH1416"/>
  <c r="BG1416"/>
  <c r="BE1416"/>
  <c r="T1416"/>
  <c r="R1416"/>
  <c r="P1416"/>
  <c r="BI1412"/>
  <c r="BH1412"/>
  <c r="BG1412"/>
  <c r="BE1412"/>
  <c r="T1412"/>
  <c r="R1412"/>
  <c r="P1412"/>
  <c r="BI1409"/>
  <c r="BH1409"/>
  <c r="BG1409"/>
  <c r="BE1409"/>
  <c r="T1409"/>
  <c r="R1409"/>
  <c r="P1409"/>
  <c r="BI1406"/>
  <c r="BH1406"/>
  <c r="BG1406"/>
  <c r="BE1406"/>
  <c r="T1406"/>
  <c r="R1406"/>
  <c r="P1406"/>
  <c r="BI1403"/>
  <c r="BH1403"/>
  <c r="BG1403"/>
  <c r="BE1403"/>
  <c r="T1403"/>
  <c r="R1403"/>
  <c r="P1403"/>
  <c r="BI1397"/>
  <c r="BH1397"/>
  <c r="BG1397"/>
  <c r="BE1397"/>
  <c r="T1397"/>
  <c r="R1397"/>
  <c r="P1397"/>
  <c r="BI1394"/>
  <c r="BH1394"/>
  <c r="BG1394"/>
  <c r="BE1394"/>
  <c r="T1394"/>
  <c r="R1394"/>
  <c r="P1394"/>
  <c r="BI1388"/>
  <c r="BH1388"/>
  <c r="BG1388"/>
  <c r="BE1388"/>
  <c r="T1388"/>
  <c r="R1388"/>
  <c r="P1388"/>
  <c r="BI1385"/>
  <c r="BH1385"/>
  <c r="BG1385"/>
  <c r="BE1385"/>
  <c r="T1385"/>
  <c r="R1385"/>
  <c r="P1385"/>
  <c r="BI1382"/>
  <c r="BH1382"/>
  <c r="BG1382"/>
  <c r="BE1382"/>
  <c r="T1382"/>
  <c r="R1382"/>
  <c r="P1382"/>
  <c r="BI1376"/>
  <c r="BH1376"/>
  <c r="BG1376"/>
  <c r="BE1376"/>
  <c r="T1376"/>
  <c r="R1376"/>
  <c r="P1376"/>
  <c r="BI1370"/>
  <c r="BH1370"/>
  <c r="BG1370"/>
  <c r="BE1370"/>
  <c r="T1370"/>
  <c r="R1370"/>
  <c r="P1370"/>
  <c r="BI1367"/>
  <c r="BH1367"/>
  <c r="BG1367"/>
  <c r="BE1367"/>
  <c r="T1367"/>
  <c r="R1367"/>
  <c r="P1367"/>
  <c r="BI1363"/>
  <c r="BH1363"/>
  <c r="BG1363"/>
  <c r="BE1363"/>
  <c r="T1363"/>
  <c r="R1363"/>
  <c r="P1363"/>
  <c r="BI1361"/>
  <c r="BH1361"/>
  <c r="BG1361"/>
  <c r="BE1361"/>
  <c r="T1361"/>
  <c r="R1361"/>
  <c r="P1361"/>
  <c r="BI1358"/>
  <c r="BH1358"/>
  <c r="BG1358"/>
  <c r="BE1358"/>
  <c r="T1358"/>
  <c r="R1358"/>
  <c r="P1358"/>
  <c r="BI1355"/>
  <c r="BH1355"/>
  <c r="BG1355"/>
  <c r="BE1355"/>
  <c r="T1355"/>
  <c r="R1355"/>
  <c r="P1355"/>
  <c r="BI1345"/>
  <c r="BH1345"/>
  <c r="BG1345"/>
  <c r="BE1345"/>
  <c r="T1345"/>
  <c r="R1345"/>
  <c r="P1345"/>
  <c r="BI1342"/>
  <c r="BH1342"/>
  <c r="BG1342"/>
  <c r="BE1342"/>
  <c r="T1342"/>
  <c r="R1342"/>
  <c r="P1342"/>
  <c r="BI1337"/>
  <c r="BH1337"/>
  <c r="BG1337"/>
  <c r="BE1337"/>
  <c r="T1337"/>
  <c r="R1337"/>
  <c r="P1337"/>
  <c r="BI1334"/>
  <c r="BH1334"/>
  <c r="BG1334"/>
  <c r="BE1334"/>
  <c r="T1334"/>
  <c r="R1334"/>
  <c r="P1334"/>
  <c r="BI1331"/>
  <c r="BH1331"/>
  <c r="BG1331"/>
  <c r="BE1331"/>
  <c r="T1331"/>
  <c r="R1331"/>
  <c r="P1331"/>
  <c r="BI1328"/>
  <c r="BH1328"/>
  <c r="BG1328"/>
  <c r="BE1328"/>
  <c r="T1328"/>
  <c r="R1328"/>
  <c r="P1328"/>
  <c r="BI1324"/>
  <c r="BH1324"/>
  <c r="BG1324"/>
  <c r="BE1324"/>
  <c r="T1324"/>
  <c r="R1324"/>
  <c r="P1324"/>
  <c r="BI1321"/>
  <c r="BH1321"/>
  <c r="BG1321"/>
  <c r="BE1321"/>
  <c r="T1321"/>
  <c r="R1321"/>
  <c r="P1321"/>
  <c r="BI1315"/>
  <c r="BH1315"/>
  <c r="BG1315"/>
  <c r="BE1315"/>
  <c r="T1315"/>
  <c r="R1315"/>
  <c r="P1315"/>
  <c r="BI1307"/>
  <c r="BH1307"/>
  <c r="BG1307"/>
  <c r="BE1307"/>
  <c r="T1307"/>
  <c r="R1307"/>
  <c r="P1307"/>
  <c r="BI1301"/>
  <c r="BH1301"/>
  <c r="BG1301"/>
  <c r="BE1301"/>
  <c r="T1301"/>
  <c r="R1301"/>
  <c r="P1301"/>
  <c r="BI1295"/>
  <c r="BH1295"/>
  <c r="BG1295"/>
  <c r="BE1295"/>
  <c r="T1295"/>
  <c r="R1295"/>
  <c r="P1295"/>
  <c r="BI1292"/>
  <c r="BH1292"/>
  <c r="BG1292"/>
  <c r="BE1292"/>
  <c r="T1292"/>
  <c r="R1292"/>
  <c r="P1292"/>
  <c r="BI1282"/>
  <c r="BH1282"/>
  <c r="BG1282"/>
  <c r="BE1282"/>
  <c r="T1282"/>
  <c r="R1282"/>
  <c r="P1282"/>
  <c r="BI1279"/>
  <c r="BH1279"/>
  <c r="BG1279"/>
  <c r="BE1279"/>
  <c r="T1279"/>
  <c r="R1279"/>
  <c r="P1279"/>
  <c r="BI1273"/>
  <c r="BH1273"/>
  <c r="BG1273"/>
  <c r="BE1273"/>
  <c r="T1273"/>
  <c r="R1273"/>
  <c r="P1273"/>
  <c r="BI1270"/>
  <c r="BH1270"/>
  <c r="BG1270"/>
  <c r="BE1270"/>
  <c r="T1270"/>
  <c r="R1270"/>
  <c r="P1270"/>
  <c r="BI1265"/>
  <c r="BH1265"/>
  <c r="BG1265"/>
  <c r="BE1265"/>
  <c r="T1265"/>
  <c r="R1265"/>
  <c r="P1265"/>
  <c r="BI1262"/>
  <c r="BH1262"/>
  <c r="BG1262"/>
  <c r="BE1262"/>
  <c r="T1262"/>
  <c r="R1262"/>
  <c r="P1262"/>
  <c r="BI1259"/>
  <c r="BH1259"/>
  <c r="BG1259"/>
  <c r="BE1259"/>
  <c r="T1259"/>
  <c r="R1259"/>
  <c r="P1259"/>
  <c r="BI1255"/>
  <c r="BH1255"/>
  <c r="BG1255"/>
  <c r="BE1255"/>
  <c r="T1255"/>
  <c r="R1255"/>
  <c r="P1255"/>
  <c r="BI1253"/>
  <c r="BH1253"/>
  <c r="BG1253"/>
  <c r="BE1253"/>
  <c r="T1253"/>
  <c r="R1253"/>
  <c r="P1253"/>
  <c r="BI1250"/>
  <c r="BH1250"/>
  <c r="BG1250"/>
  <c r="BE1250"/>
  <c r="T1250"/>
  <c r="R1250"/>
  <c r="P1250"/>
  <c r="BI1248"/>
  <c r="BH1248"/>
  <c r="BG1248"/>
  <c r="BE1248"/>
  <c r="T1248"/>
  <c r="R1248"/>
  <c r="P1248"/>
  <c r="BI1245"/>
  <c r="BH1245"/>
  <c r="BG1245"/>
  <c r="BE1245"/>
  <c r="T1245"/>
  <c r="R1245"/>
  <c r="P1245"/>
  <c r="BI1241"/>
  <c r="BH1241"/>
  <c r="BG1241"/>
  <c r="BE1241"/>
  <c r="T1241"/>
  <c r="R1241"/>
  <c r="P1241"/>
  <c r="BI1239"/>
  <c r="BH1239"/>
  <c r="BG1239"/>
  <c r="BE1239"/>
  <c r="T1239"/>
  <c r="R1239"/>
  <c r="P1239"/>
  <c r="BI1237"/>
  <c r="BH1237"/>
  <c r="BG1237"/>
  <c r="BE1237"/>
  <c r="T1237"/>
  <c r="R1237"/>
  <c r="P1237"/>
  <c r="BI1229"/>
  <c r="BH1229"/>
  <c r="BG1229"/>
  <c r="BE1229"/>
  <c r="T1229"/>
  <c r="R1229"/>
  <c r="P1229"/>
  <c r="BI1227"/>
  <c r="BH1227"/>
  <c r="BG1227"/>
  <c r="BE1227"/>
  <c r="T1227"/>
  <c r="R1227"/>
  <c r="P1227"/>
  <c r="BI1224"/>
  <c r="BH1224"/>
  <c r="BG1224"/>
  <c r="BE1224"/>
  <c r="T1224"/>
  <c r="R1224"/>
  <c r="P1224"/>
  <c r="BI1222"/>
  <c r="BH1222"/>
  <c r="BG1222"/>
  <c r="BE1222"/>
  <c r="T1222"/>
  <c r="R1222"/>
  <c r="P1222"/>
  <c r="BI1219"/>
  <c r="BH1219"/>
  <c r="BG1219"/>
  <c r="BE1219"/>
  <c r="T1219"/>
  <c r="R1219"/>
  <c r="P1219"/>
  <c r="BI1217"/>
  <c r="BH1217"/>
  <c r="BG1217"/>
  <c r="BE1217"/>
  <c r="T1217"/>
  <c r="R1217"/>
  <c r="P1217"/>
  <c r="BI1214"/>
  <c r="BH1214"/>
  <c r="BG1214"/>
  <c r="BE1214"/>
  <c r="T1214"/>
  <c r="R1214"/>
  <c r="P1214"/>
  <c r="BI1212"/>
  <c r="BH1212"/>
  <c r="BG1212"/>
  <c r="BE1212"/>
  <c r="T1212"/>
  <c r="R1212"/>
  <c r="P1212"/>
  <c r="BI1209"/>
  <c r="BH1209"/>
  <c r="BG1209"/>
  <c r="BE1209"/>
  <c r="T1209"/>
  <c r="R1209"/>
  <c r="P1209"/>
  <c r="BI1207"/>
  <c r="BH1207"/>
  <c r="BG1207"/>
  <c r="BE1207"/>
  <c r="T1207"/>
  <c r="R1207"/>
  <c r="P1207"/>
  <c r="BI1201"/>
  <c r="BH1201"/>
  <c r="BG1201"/>
  <c r="BE1201"/>
  <c r="T1201"/>
  <c r="R1201"/>
  <c r="P1201"/>
  <c r="BI1199"/>
  <c r="BH1199"/>
  <c r="BG1199"/>
  <c r="BE1199"/>
  <c r="T1199"/>
  <c r="R1199"/>
  <c r="P1199"/>
  <c r="BI1197"/>
  <c r="BH1197"/>
  <c r="BG1197"/>
  <c r="BE1197"/>
  <c r="T1197"/>
  <c r="R1197"/>
  <c r="P1197"/>
  <c r="BI1195"/>
  <c r="BH1195"/>
  <c r="BG1195"/>
  <c r="BE1195"/>
  <c r="T1195"/>
  <c r="R1195"/>
  <c r="P1195"/>
  <c r="BI1185"/>
  <c r="BH1185"/>
  <c r="BG1185"/>
  <c r="BE1185"/>
  <c r="T1185"/>
  <c r="R1185"/>
  <c r="P1185"/>
  <c r="BI1183"/>
  <c r="BH1183"/>
  <c r="BG1183"/>
  <c r="BE1183"/>
  <c r="T1183"/>
  <c r="R1183"/>
  <c r="P1183"/>
  <c r="BI1178"/>
  <c r="BH1178"/>
  <c r="BG1178"/>
  <c r="BE1178"/>
  <c r="T1178"/>
  <c r="R1178"/>
  <c r="P1178"/>
  <c r="BI1173"/>
  <c r="BH1173"/>
  <c r="BG1173"/>
  <c r="BE1173"/>
  <c r="T1173"/>
  <c r="R1173"/>
  <c r="P1173"/>
  <c r="BI1167"/>
  <c r="BH1167"/>
  <c r="BG1167"/>
  <c r="BE1167"/>
  <c r="T1167"/>
  <c r="R1167"/>
  <c r="P1167"/>
  <c r="BI1164"/>
  <c r="BH1164"/>
  <c r="BG1164"/>
  <c r="BE1164"/>
  <c r="T1164"/>
  <c r="R1164"/>
  <c r="P1164"/>
  <c r="BI1162"/>
  <c r="BH1162"/>
  <c r="BG1162"/>
  <c r="BE1162"/>
  <c r="T1162"/>
  <c r="R1162"/>
  <c r="P1162"/>
  <c r="BI1159"/>
  <c r="BH1159"/>
  <c r="BG1159"/>
  <c r="BE1159"/>
  <c r="T1159"/>
  <c r="R1159"/>
  <c r="P1159"/>
  <c r="BI1155"/>
  <c r="BH1155"/>
  <c r="BG1155"/>
  <c r="BE1155"/>
  <c r="T1155"/>
  <c r="R1155"/>
  <c r="P1155"/>
  <c r="BI1152"/>
  <c r="BH1152"/>
  <c r="BG1152"/>
  <c r="BE1152"/>
  <c r="T1152"/>
  <c r="R1152"/>
  <c r="P1152"/>
  <c r="BI1149"/>
  <c r="BH1149"/>
  <c r="BG1149"/>
  <c r="BE1149"/>
  <c r="T1149"/>
  <c r="R1149"/>
  <c r="P1149"/>
  <c r="BI1147"/>
  <c r="BH1147"/>
  <c r="BG1147"/>
  <c r="BE1147"/>
  <c r="T1147"/>
  <c r="R1147"/>
  <c r="P1147"/>
  <c r="BI1144"/>
  <c r="BH1144"/>
  <c r="BG1144"/>
  <c r="BE1144"/>
  <c r="T1144"/>
  <c r="R1144"/>
  <c r="P1144"/>
  <c r="BI1142"/>
  <c r="BH1142"/>
  <c r="BG1142"/>
  <c r="BE1142"/>
  <c r="T1142"/>
  <c r="R1142"/>
  <c r="P1142"/>
  <c r="BI1139"/>
  <c r="BH1139"/>
  <c r="BG1139"/>
  <c r="BE1139"/>
  <c r="T1139"/>
  <c r="R1139"/>
  <c r="P1139"/>
  <c r="BI1137"/>
  <c r="BH1137"/>
  <c r="BG1137"/>
  <c r="BE1137"/>
  <c r="T1137"/>
  <c r="R1137"/>
  <c r="P1137"/>
  <c r="BI1132"/>
  <c r="BH1132"/>
  <c r="BG1132"/>
  <c r="BE1132"/>
  <c r="T1132"/>
  <c r="R1132"/>
  <c r="P1132"/>
  <c r="BI1128"/>
  <c r="BH1128"/>
  <c r="BG1128"/>
  <c r="BE1128"/>
  <c r="T1128"/>
  <c r="R1128"/>
  <c r="P1128"/>
  <c r="BI1123"/>
  <c r="BH1123"/>
  <c r="BG1123"/>
  <c r="BE1123"/>
  <c r="T1123"/>
  <c r="R1123"/>
  <c r="P1123"/>
  <c r="BI1119"/>
  <c r="BH1119"/>
  <c r="BG1119"/>
  <c r="BE1119"/>
  <c r="T1119"/>
  <c r="R1119"/>
  <c r="P1119"/>
  <c r="BI1114"/>
  <c r="BH1114"/>
  <c r="BG1114"/>
  <c r="BE1114"/>
  <c r="T1114"/>
  <c r="R1114"/>
  <c r="P1114"/>
  <c r="BI1111"/>
  <c r="BH1111"/>
  <c r="BG1111"/>
  <c r="BE1111"/>
  <c r="T1111"/>
  <c r="R1111"/>
  <c r="P1111"/>
  <c r="BI1106"/>
  <c r="BH1106"/>
  <c r="BG1106"/>
  <c r="BE1106"/>
  <c r="T1106"/>
  <c r="R1106"/>
  <c r="P1106"/>
  <c r="BI1104"/>
  <c r="BH1104"/>
  <c r="BG1104"/>
  <c r="BE1104"/>
  <c r="T1104"/>
  <c r="R1104"/>
  <c r="P1104"/>
  <c r="BI1102"/>
  <c r="BH1102"/>
  <c r="BG1102"/>
  <c r="BE1102"/>
  <c r="T1102"/>
  <c r="R1102"/>
  <c r="P1102"/>
  <c r="BI1099"/>
  <c r="BH1099"/>
  <c r="BG1099"/>
  <c r="BE1099"/>
  <c r="T1099"/>
  <c r="R1099"/>
  <c r="P1099"/>
  <c r="BI1097"/>
  <c r="BH1097"/>
  <c r="BG1097"/>
  <c r="BE1097"/>
  <c r="T1097"/>
  <c r="R1097"/>
  <c r="P1097"/>
  <c r="BI1094"/>
  <c r="BH1094"/>
  <c r="BG1094"/>
  <c r="BE1094"/>
  <c r="T1094"/>
  <c r="R1094"/>
  <c r="P1094"/>
  <c r="BI1090"/>
  <c r="BH1090"/>
  <c r="BG1090"/>
  <c r="BE1090"/>
  <c r="T1090"/>
  <c r="R1090"/>
  <c r="P1090"/>
  <c r="BI1087"/>
  <c r="BH1087"/>
  <c r="BG1087"/>
  <c r="BE1087"/>
  <c r="T1087"/>
  <c r="R1087"/>
  <c r="P1087"/>
  <c r="BI1085"/>
  <c r="BH1085"/>
  <c r="BG1085"/>
  <c r="BE1085"/>
  <c r="T1085"/>
  <c r="R1085"/>
  <c r="P1085"/>
  <c r="BI1080"/>
  <c r="BH1080"/>
  <c r="BG1080"/>
  <c r="BE1080"/>
  <c r="T1080"/>
  <c r="R1080"/>
  <c r="P1080"/>
  <c r="BI1075"/>
  <c r="BH1075"/>
  <c r="BG1075"/>
  <c r="BE1075"/>
  <c r="T1075"/>
  <c r="R1075"/>
  <c r="P1075"/>
  <c r="BI1070"/>
  <c r="BH1070"/>
  <c r="BG1070"/>
  <c r="BE1070"/>
  <c r="T1070"/>
  <c r="R1070"/>
  <c r="P1070"/>
  <c r="BI1067"/>
  <c r="BH1067"/>
  <c r="BG1067"/>
  <c r="BE1067"/>
  <c r="T1067"/>
  <c r="R1067"/>
  <c r="P1067"/>
  <c r="BI1062"/>
  <c r="BH1062"/>
  <c r="BG1062"/>
  <c r="BE1062"/>
  <c r="T1062"/>
  <c r="R1062"/>
  <c r="P1062"/>
  <c r="BI1059"/>
  <c r="BH1059"/>
  <c r="BG1059"/>
  <c r="BE1059"/>
  <c r="T1059"/>
  <c r="R1059"/>
  <c r="P1059"/>
  <c r="BI1055"/>
  <c r="BH1055"/>
  <c r="BG1055"/>
  <c r="BE1055"/>
  <c r="T1055"/>
  <c r="R1055"/>
  <c r="P1055"/>
  <c r="BI1052"/>
  <c r="BH1052"/>
  <c r="BG1052"/>
  <c r="BE1052"/>
  <c r="T1052"/>
  <c r="R1052"/>
  <c r="P1052"/>
  <c r="BI1047"/>
  <c r="BH1047"/>
  <c r="BG1047"/>
  <c r="BE1047"/>
  <c r="T1047"/>
  <c r="R1047"/>
  <c r="P1047"/>
  <c r="BI1042"/>
  <c r="BH1042"/>
  <c r="BG1042"/>
  <c r="BE1042"/>
  <c r="T1042"/>
  <c r="R1042"/>
  <c r="P1042"/>
  <c r="BI1038"/>
  <c r="BH1038"/>
  <c r="BG1038"/>
  <c r="BE1038"/>
  <c r="T1038"/>
  <c r="R1038"/>
  <c r="P1038"/>
  <c r="BI1035"/>
  <c r="BH1035"/>
  <c r="BG1035"/>
  <c r="BE1035"/>
  <c r="T1035"/>
  <c r="R1035"/>
  <c r="P1035"/>
  <c r="BI1030"/>
  <c r="BH1030"/>
  <c r="BG1030"/>
  <c r="BE1030"/>
  <c r="T1030"/>
  <c r="R1030"/>
  <c r="P1030"/>
  <c r="BI1022"/>
  <c r="BH1022"/>
  <c r="BG1022"/>
  <c r="BE1022"/>
  <c r="T1022"/>
  <c r="R1022"/>
  <c r="P1022"/>
  <c r="BI1016"/>
  <c r="BH1016"/>
  <c r="BG1016"/>
  <c r="BE1016"/>
  <c r="T1016"/>
  <c r="R1016"/>
  <c r="P1016"/>
  <c r="BI1013"/>
  <c r="BH1013"/>
  <c r="BG1013"/>
  <c r="BE1013"/>
  <c r="T1013"/>
  <c r="R1013"/>
  <c r="P1013"/>
  <c r="BI1010"/>
  <c r="BH1010"/>
  <c r="BG1010"/>
  <c r="BE1010"/>
  <c r="T1010"/>
  <c r="R1010"/>
  <c r="P1010"/>
  <c r="BI1007"/>
  <c r="BH1007"/>
  <c r="BG1007"/>
  <c r="BE1007"/>
  <c r="T1007"/>
  <c r="R1007"/>
  <c r="P1007"/>
  <c r="BI1003"/>
  <c r="BH1003"/>
  <c r="BG1003"/>
  <c r="BE1003"/>
  <c r="T1003"/>
  <c r="R1003"/>
  <c r="P1003"/>
  <c r="BI1001"/>
  <c r="BH1001"/>
  <c r="BG1001"/>
  <c r="BE1001"/>
  <c r="T1001"/>
  <c r="R1001"/>
  <c r="P1001"/>
  <c r="BI999"/>
  <c r="BH999"/>
  <c r="BG999"/>
  <c r="BE999"/>
  <c r="T999"/>
  <c r="R999"/>
  <c r="P999"/>
  <c r="BI996"/>
  <c r="BH996"/>
  <c r="BG996"/>
  <c r="BE996"/>
  <c r="T996"/>
  <c r="R996"/>
  <c r="P996"/>
  <c r="BI992"/>
  <c r="BH992"/>
  <c r="BG992"/>
  <c r="BE992"/>
  <c r="T992"/>
  <c r="R992"/>
  <c r="P992"/>
  <c r="BI990"/>
  <c r="BH990"/>
  <c r="BG990"/>
  <c r="BE990"/>
  <c r="T990"/>
  <c r="R990"/>
  <c r="P990"/>
  <c r="BI986"/>
  <c r="BH986"/>
  <c r="BG986"/>
  <c r="BE986"/>
  <c r="T986"/>
  <c r="R986"/>
  <c r="P986"/>
  <c r="BI984"/>
  <c r="BH984"/>
  <c r="BG984"/>
  <c r="BE984"/>
  <c r="T984"/>
  <c r="R984"/>
  <c r="P984"/>
  <c r="BI982"/>
  <c r="BH982"/>
  <c r="BG982"/>
  <c r="BE982"/>
  <c r="T982"/>
  <c r="R982"/>
  <c r="P982"/>
  <c r="BI978"/>
  <c r="BH978"/>
  <c r="BG978"/>
  <c r="BE978"/>
  <c r="T978"/>
  <c r="R978"/>
  <c r="P978"/>
  <c r="BI975"/>
  <c r="BH975"/>
  <c r="BG975"/>
  <c r="BE975"/>
  <c r="T975"/>
  <c r="R975"/>
  <c r="P975"/>
  <c r="BI972"/>
  <c r="BH972"/>
  <c r="BG972"/>
  <c r="BE972"/>
  <c r="T972"/>
  <c r="R972"/>
  <c r="P972"/>
  <c r="BI969"/>
  <c r="BH969"/>
  <c r="BG969"/>
  <c r="BE969"/>
  <c r="T969"/>
  <c r="R969"/>
  <c r="P969"/>
  <c r="BI966"/>
  <c r="BH966"/>
  <c r="BG966"/>
  <c r="BE966"/>
  <c r="T966"/>
  <c r="R966"/>
  <c r="P966"/>
  <c r="BI963"/>
  <c r="BH963"/>
  <c r="BG963"/>
  <c r="BE963"/>
  <c r="T963"/>
  <c r="R963"/>
  <c r="P963"/>
  <c r="BI959"/>
  <c r="BH959"/>
  <c r="BG959"/>
  <c r="BE959"/>
  <c r="T959"/>
  <c r="R959"/>
  <c r="P959"/>
  <c r="BI957"/>
  <c r="BH957"/>
  <c r="BG957"/>
  <c r="BE957"/>
  <c r="T957"/>
  <c r="R957"/>
  <c r="P957"/>
  <c r="BI954"/>
  <c r="BH954"/>
  <c r="BG954"/>
  <c r="BE954"/>
  <c r="T954"/>
  <c r="R954"/>
  <c r="P954"/>
  <c r="BI951"/>
  <c r="BH951"/>
  <c r="BG951"/>
  <c r="BE951"/>
  <c r="T951"/>
  <c r="R951"/>
  <c r="P951"/>
  <c r="BI949"/>
  <c r="BH949"/>
  <c r="BG949"/>
  <c r="BE949"/>
  <c r="T949"/>
  <c r="R949"/>
  <c r="P949"/>
  <c r="BI945"/>
  <c r="BH945"/>
  <c r="BG945"/>
  <c r="BE945"/>
  <c r="T945"/>
  <c r="R945"/>
  <c r="P945"/>
  <c r="BI942"/>
  <c r="BH942"/>
  <c r="BG942"/>
  <c r="BE942"/>
  <c r="T942"/>
  <c r="R942"/>
  <c r="P942"/>
  <c r="BI938"/>
  <c r="BH938"/>
  <c r="BG938"/>
  <c r="BE938"/>
  <c r="T938"/>
  <c r="R938"/>
  <c r="P938"/>
  <c r="BI935"/>
  <c r="BH935"/>
  <c r="BG935"/>
  <c r="BE935"/>
  <c r="T935"/>
  <c r="R935"/>
  <c r="P935"/>
  <c r="BI932"/>
  <c r="BH932"/>
  <c r="BG932"/>
  <c r="BE932"/>
  <c r="T932"/>
  <c r="R932"/>
  <c r="P932"/>
  <c r="BI929"/>
  <c r="BH929"/>
  <c r="BG929"/>
  <c r="BE929"/>
  <c r="T929"/>
  <c r="R929"/>
  <c r="P929"/>
  <c r="BI926"/>
  <c r="BH926"/>
  <c r="BG926"/>
  <c r="BE926"/>
  <c r="T926"/>
  <c r="R926"/>
  <c r="P926"/>
  <c r="BI924"/>
  <c r="BH924"/>
  <c r="BG924"/>
  <c r="BE924"/>
  <c r="T924"/>
  <c r="R924"/>
  <c r="P924"/>
  <c r="BI921"/>
  <c r="BH921"/>
  <c r="BG921"/>
  <c r="BE921"/>
  <c r="T921"/>
  <c r="R921"/>
  <c r="P921"/>
  <c r="BI919"/>
  <c r="BH919"/>
  <c r="BG919"/>
  <c r="BE919"/>
  <c r="T919"/>
  <c r="R919"/>
  <c r="P919"/>
  <c r="BI916"/>
  <c r="BH916"/>
  <c r="BG916"/>
  <c r="BE916"/>
  <c r="T916"/>
  <c r="R916"/>
  <c r="P916"/>
  <c r="BI914"/>
  <c r="BH914"/>
  <c r="BG914"/>
  <c r="BE914"/>
  <c r="T914"/>
  <c r="R914"/>
  <c r="P914"/>
  <c r="BI911"/>
  <c r="BH911"/>
  <c r="BG911"/>
  <c r="BE911"/>
  <c r="T911"/>
  <c r="R911"/>
  <c r="P911"/>
  <c r="BI908"/>
  <c r="BH908"/>
  <c r="BG908"/>
  <c r="BE908"/>
  <c r="T908"/>
  <c r="R908"/>
  <c r="P908"/>
  <c r="BI905"/>
  <c r="BH905"/>
  <c r="BG905"/>
  <c r="BE905"/>
  <c r="T905"/>
  <c r="R905"/>
  <c r="P905"/>
  <c r="BI903"/>
  <c r="BH903"/>
  <c r="BG903"/>
  <c r="BE903"/>
  <c r="T903"/>
  <c r="R903"/>
  <c r="P903"/>
  <c r="BI900"/>
  <c r="BH900"/>
  <c r="BG900"/>
  <c r="BE900"/>
  <c r="T900"/>
  <c r="R900"/>
  <c r="P900"/>
  <c r="BI898"/>
  <c r="BH898"/>
  <c r="BG898"/>
  <c r="BE898"/>
  <c r="T898"/>
  <c r="R898"/>
  <c r="P898"/>
  <c r="BI895"/>
  <c r="BH895"/>
  <c r="BG895"/>
  <c r="BE895"/>
  <c r="T895"/>
  <c r="R895"/>
  <c r="P895"/>
  <c r="BI893"/>
  <c r="BH893"/>
  <c r="BG893"/>
  <c r="BE893"/>
  <c r="T893"/>
  <c r="R893"/>
  <c r="P893"/>
  <c r="BI890"/>
  <c r="BH890"/>
  <c r="BG890"/>
  <c r="BE890"/>
  <c r="T890"/>
  <c r="R890"/>
  <c r="P890"/>
  <c r="BI888"/>
  <c r="BH888"/>
  <c r="BG888"/>
  <c r="BE888"/>
  <c r="T888"/>
  <c r="R888"/>
  <c r="P888"/>
  <c r="BI886"/>
  <c r="BH886"/>
  <c r="BG886"/>
  <c r="BE886"/>
  <c r="T886"/>
  <c r="R886"/>
  <c r="P886"/>
  <c r="BI883"/>
  <c r="BH883"/>
  <c r="BG883"/>
  <c r="BE883"/>
  <c r="T883"/>
  <c r="R883"/>
  <c r="P883"/>
  <c r="BI881"/>
  <c r="BH881"/>
  <c r="BG881"/>
  <c r="BE881"/>
  <c r="T881"/>
  <c r="R881"/>
  <c r="P881"/>
  <c r="BI878"/>
  <c r="BH878"/>
  <c r="BG878"/>
  <c r="BE878"/>
  <c r="T878"/>
  <c r="R878"/>
  <c r="P878"/>
  <c r="BI876"/>
  <c r="BH876"/>
  <c r="BG876"/>
  <c r="BE876"/>
  <c r="T876"/>
  <c r="R876"/>
  <c r="P876"/>
  <c r="BI874"/>
  <c r="BH874"/>
  <c r="BG874"/>
  <c r="BE874"/>
  <c r="T874"/>
  <c r="R874"/>
  <c r="P874"/>
  <c r="BI871"/>
  <c r="BH871"/>
  <c r="BG871"/>
  <c r="BE871"/>
  <c r="T871"/>
  <c r="R871"/>
  <c r="P871"/>
  <c r="BI869"/>
  <c r="BH869"/>
  <c r="BG869"/>
  <c r="BE869"/>
  <c r="T869"/>
  <c r="R869"/>
  <c r="P869"/>
  <c r="BI866"/>
  <c r="BH866"/>
  <c r="BG866"/>
  <c r="BE866"/>
  <c r="T866"/>
  <c r="R866"/>
  <c r="P866"/>
  <c r="BI864"/>
  <c r="BH864"/>
  <c r="BG864"/>
  <c r="BE864"/>
  <c r="T864"/>
  <c r="R864"/>
  <c r="P864"/>
  <c r="BI861"/>
  <c r="BH861"/>
  <c r="BG861"/>
  <c r="BE861"/>
  <c r="T861"/>
  <c r="R861"/>
  <c r="P861"/>
  <c r="BI857"/>
  <c r="BH857"/>
  <c r="BG857"/>
  <c r="BE857"/>
  <c r="T857"/>
  <c r="R857"/>
  <c r="P857"/>
  <c r="BI854"/>
  <c r="BH854"/>
  <c r="BG854"/>
  <c r="BE854"/>
  <c r="T854"/>
  <c r="R854"/>
  <c r="P854"/>
  <c r="BI851"/>
  <c r="BH851"/>
  <c r="BG851"/>
  <c r="BE851"/>
  <c r="T851"/>
  <c r="R851"/>
  <c r="P851"/>
  <c r="BI848"/>
  <c r="BH848"/>
  <c r="BG848"/>
  <c r="BE848"/>
  <c r="T848"/>
  <c r="R848"/>
  <c r="P848"/>
  <c r="BI845"/>
  <c r="BH845"/>
  <c r="BG845"/>
  <c r="BE845"/>
  <c r="T845"/>
  <c r="R845"/>
  <c r="P845"/>
  <c r="BI840"/>
  <c r="BH840"/>
  <c r="BG840"/>
  <c r="BE840"/>
  <c r="T840"/>
  <c r="R840"/>
  <c r="P840"/>
  <c r="BI836"/>
  <c r="BH836"/>
  <c r="BG836"/>
  <c r="BE836"/>
  <c r="T836"/>
  <c r="R836"/>
  <c r="P836"/>
  <c r="BI833"/>
  <c r="BH833"/>
  <c r="BG833"/>
  <c r="BE833"/>
  <c r="T833"/>
  <c r="R833"/>
  <c r="P833"/>
  <c r="BI830"/>
  <c r="BH830"/>
  <c r="BG830"/>
  <c r="BE830"/>
  <c r="T830"/>
  <c r="R830"/>
  <c r="P830"/>
  <c r="BI827"/>
  <c r="BH827"/>
  <c r="BG827"/>
  <c r="BE827"/>
  <c r="T827"/>
  <c r="R827"/>
  <c r="P827"/>
  <c r="BI824"/>
  <c r="BH824"/>
  <c r="BG824"/>
  <c r="BE824"/>
  <c r="T824"/>
  <c r="R824"/>
  <c r="P824"/>
  <c r="BI822"/>
  <c r="BH822"/>
  <c r="BG822"/>
  <c r="BE822"/>
  <c r="T822"/>
  <c r="R822"/>
  <c r="P822"/>
  <c r="BI820"/>
  <c r="BH820"/>
  <c r="BG820"/>
  <c r="BE820"/>
  <c r="T820"/>
  <c r="R820"/>
  <c r="P820"/>
  <c r="BI818"/>
  <c r="BH818"/>
  <c r="BG818"/>
  <c r="BE818"/>
  <c r="T818"/>
  <c r="R818"/>
  <c r="P818"/>
  <c r="BI816"/>
  <c r="BH816"/>
  <c r="BG816"/>
  <c r="BE816"/>
  <c r="T816"/>
  <c r="R816"/>
  <c r="P816"/>
  <c r="BI814"/>
  <c r="BH814"/>
  <c r="BG814"/>
  <c r="BE814"/>
  <c r="T814"/>
  <c r="R814"/>
  <c r="P814"/>
  <c r="BI811"/>
  <c r="BH811"/>
  <c r="BG811"/>
  <c r="BE811"/>
  <c r="T811"/>
  <c r="R811"/>
  <c r="P811"/>
  <c r="BI809"/>
  <c r="BH809"/>
  <c r="BG809"/>
  <c r="BE809"/>
  <c r="T809"/>
  <c r="R809"/>
  <c r="P809"/>
  <c r="BI807"/>
  <c r="BH807"/>
  <c r="BG807"/>
  <c r="BE807"/>
  <c r="T807"/>
  <c r="R807"/>
  <c r="P807"/>
  <c r="BI803"/>
  <c r="BH803"/>
  <c r="BG803"/>
  <c r="BE803"/>
  <c r="T803"/>
  <c r="R803"/>
  <c r="P803"/>
  <c r="BI800"/>
  <c r="BH800"/>
  <c r="BG800"/>
  <c r="BE800"/>
  <c r="T800"/>
  <c r="R800"/>
  <c r="P800"/>
  <c r="BI797"/>
  <c r="BH797"/>
  <c r="BG797"/>
  <c r="BE797"/>
  <c r="T797"/>
  <c r="R797"/>
  <c r="P797"/>
  <c r="BI791"/>
  <c r="BH791"/>
  <c r="BG791"/>
  <c r="BE791"/>
  <c r="T791"/>
  <c r="R791"/>
  <c r="P791"/>
  <c r="BI788"/>
  <c r="BH788"/>
  <c r="BG788"/>
  <c r="BE788"/>
  <c r="T788"/>
  <c r="R788"/>
  <c r="P788"/>
  <c r="BI783"/>
  <c r="BH783"/>
  <c r="BG783"/>
  <c r="BE783"/>
  <c r="T783"/>
  <c r="R783"/>
  <c r="P783"/>
  <c r="BI779"/>
  <c r="BH779"/>
  <c r="BG779"/>
  <c r="BE779"/>
  <c r="T779"/>
  <c r="R779"/>
  <c r="P779"/>
  <c r="BI771"/>
  <c r="BH771"/>
  <c r="BG771"/>
  <c r="BE771"/>
  <c r="T771"/>
  <c r="R771"/>
  <c r="P771"/>
  <c r="BI763"/>
  <c r="BH763"/>
  <c r="BG763"/>
  <c r="BE763"/>
  <c r="T763"/>
  <c r="R763"/>
  <c r="P763"/>
  <c r="BI760"/>
  <c r="BH760"/>
  <c r="BG760"/>
  <c r="BE760"/>
  <c r="T760"/>
  <c r="R760"/>
  <c r="P760"/>
  <c r="BI757"/>
  <c r="BH757"/>
  <c r="BG757"/>
  <c r="BE757"/>
  <c r="T757"/>
  <c r="R757"/>
  <c r="P757"/>
  <c r="BI749"/>
  <c r="BH749"/>
  <c r="BG749"/>
  <c r="BE749"/>
  <c r="T749"/>
  <c r="R749"/>
  <c r="P749"/>
  <c r="BI745"/>
  <c r="BH745"/>
  <c r="BG745"/>
  <c r="BE745"/>
  <c r="T745"/>
  <c r="R745"/>
  <c r="P745"/>
  <c r="BI742"/>
  <c r="BH742"/>
  <c r="BG742"/>
  <c r="BE742"/>
  <c r="T742"/>
  <c r="R742"/>
  <c r="P742"/>
  <c r="BI737"/>
  <c r="BH737"/>
  <c r="BG737"/>
  <c r="BE737"/>
  <c r="T737"/>
  <c r="R737"/>
  <c r="P737"/>
  <c r="BI734"/>
  <c r="BH734"/>
  <c r="BG734"/>
  <c r="BE734"/>
  <c r="T734"/>
  <c r="R734"/>
  <c r="P734"/>
  <c r="BI729"/>
  <c r="BH729"/>
  <c r="BG729"/>
  <c r="BE729"/>
  <c r="T729"/>
  <c r="R729"/>
  <c r="P729"/>
  <c r="BI724"/>
  <c r="BH724"/>
  <c r="BG724"/>
  <c r="BE724"/>
  <c r="T724"/>
  <c r="T723"/>
  <c r="R724"/>
  <c r="R723"/>
  <c r="P724"/>
  <c r="P723"/>
  <c r="BI720"/>
  <c r="BH720"/>
  <c r="BG720"/>
  <c r="BE720"/>
  <c r="T720"/>
  <c r="R720"/>
  <c r="P720"/>
  <c r="BI716"/>
  <c r="BH716"/>
  <c r="BG716"/>
  <c r="BE716"/>
  <c r="T716"/>
  <c r="R716"/>
  <c r="P716"/>
  <c r="BI713"/>
  <c r="BH713"/>
  <c r="BG713"/>
  <c r="BE713"/>
  <c r="T713"/>
  <c r="R713"/>
  <c r="P713"/>
  <c r="BI709"/>
  <c r="BH709"/>
  <c r="BG709"/>
  <c r="BE709"/>
  <c r="T709"/>
  <c r="R709"/>
  <c r="P709"/>
  <c r="BI704"/>
  <c r="BH704"/>
  <c r="BG704"/>
  <c r="BE704"/>
  <c r="T704"/>
  <c r="R704"/>
  <c r="P704"/>
  <c r="BI701"/>
  <c r="BH701"/>
  <c r="BG701"/>
  <c r="BE701"/>
  <c r="T701"/>
  <c r="R701"/>
  <c r="P701"/>
  <c r="BI696"/>
  <c r="BH696"/>
  <c r="BG696"/>
  <c r="BE696"/>
  <c r="T696"/>
  <c r="R696"/>
  <c r="P696"/>
  <c r="BI690"/>
  <c r="BH690"/>
  <c r="BG690"/>
  <c r="BE690"/>
  <c r="T690"/>
  <c r="R690"/>
  <c r="P690"/>
  <c r="BI687"/>
  <c r="BH687"/>
  <c r="BG687"/>
  <c r="BE687"/>
  <c r="T687"/>
  <c r="R687"/>
  <c r="P687"/>
  <c r="BI682"/>
  <c r="BH682"/>
  <c r="BG682"/>
  <c r="BE682"/>
  <c r="T682"/>
  <c r="R682"/>
  <c r="P682"/>
  <c r="BI674"/>
  <c r="BH674"/>
  <c r="BG674"/>
  <c r="BE674"/>
  <c r="T674"/>
  <c r="R674"/>
  <c r="P674"/>
  <c r="BI671"/>
  <c r="BH671"/>
  <c r="BG671"/>
  <c r="BE671"/>
  <c r="T671"/>
  <c r="R671"/>
  <c r="P671"/>
  <c r="BI666"/>
  <c r="BH666"/>
  <c r="BG666"/>
  <c r="BE666"/>
  <c r="T666"/>
  <c r="R666"/>
  <c r="P666"/>
  <c r="BI660"/>
  <c r="BH660"/>
  <c r="BG660"/>
  <c r="BE660"/>
  <c r="T660"/>
  <c r="R660"/>
  <c r="P660"/>
  <c r="BI657"/>
  <c r="BH657"/>
  <c r="BG657"/>
  <c r="BE657"/>
  <c r="T657"/>
  <c r="R657"/>
  <c r="P657"/>
  <c r="BI654"/>
  <c r="BH654"/>
  <c r="BG654"/>
  <c r="BE654"/>
  <c r="T654"/>
  <c r="R654"/>
  <c r="P654"/>
  <c r="BI635"/>
  <c r="BH635"/>
  <c r="BG635"/>
  <c r="BE635"/>
  <c r="T635"/>
  <c r="R635"/>
  <c r="P635"/>
  <c r="BI628"/>
  <c r="BH628"/>
  <c r="BG628"/>
  <c r="BE628"/>
  <c r="T628"/>
  <c r="R628"/>
  <c r="P628"/>
  <c r="BI621"/>
  <c r="BH621"/>
  <c r="BG621"/>
  <c r="BE621"/>
  <c r="T621"/>
  <c r="R621"/>
  <c r="P621"/>
  <c r="BI618"/>
  <c r="BH618"/>
  <c r="BG618"/>
  <c r="BE618"/>
  <c r="T618"/>
  <c r="R618"/>
  <c r="P618"/>
  <c r="BI612"/>
  <c r="BH612"/>
  <c r="BG612"/>
  <c r="BE612"/>
  <c r="T612"/>
  <c r="R612"/>
  <c r="P612"/>
  <c r="BI605"/>
  <c r="BH605"/>
  <c r="BG605"/>
  <c r="BE605"/>
  <c r="T605"/>
  <c r="R605"/>
  <c r="P605"/>
  <c r="BI599"/>
  <c r="BH599"/>
  <c r="BG599"/>
  <c r="BE599"/>
  <c r="T599"/>
  <c r="R599"/>
  <c r="P599"/>
  <c r="BI591"/>
  <c r="BH591"/>
  <c r="BG591"/>
  <c r="BE591"/>
  <c r="T591"/>
  <c r="R591"/>
  <c r="P591"/>
  <c r="BI588"/>
  <c r="BH588"/>
  <c r="BG588"/>
  <c r="BE588"/>
  <c r="T588"/>
  <c r="R588"/>
  <c r="P588"/>
  <c r="BI579"/>
  <c r="BH579"/>
  <c r="BG579"/>
  <c r="BE579"/>
  <c r="T579"/>
  <c r="R579"/>
  <c r="P579"/>
  <c r="BI570"/>
  <c r="BH570"/>
  <c r="BG570"/>
  <c r="BE570"/>
  <c r="T570"/>
  <c r="R570"/>
  <c r="P570"/>
  <c r="BI561"/>
  <c r="BH561"/>
  <c r="BG561"/>
  <c r="BE561"/>
  <c r="T561"/>
  <c r="R561"/>
  <c r="P561"/>
  <c r="BI558"/>
  <c r="BH558"/>
  <c r="BG558"/>
  <c r="BE558"/>
  <c r="T558"/>
  <c r="R558"/>
  <c r="P558"/>
  <c r="BI550"/>
  <c r="BH550"/>
  <c r="BG550"/>
  <c r="BE550"/>
  <c r="T550"/>
  <c r="R550"/>
  <c r="P550"/>
  <c r="BI547"/>
  <c r="BH547"/>
  <c r="BG547"/>
  <c r="BE547"/>
  <c r="T547"/>
  <c r="R547"/>
  <c r="P547"/>
  <c r="BI534"/>
  <c r="BH534"/>
  <c r="BG534"/>
  <c r="BE534"/>
  <c r="T534"/>
  <c r="R534"/>
  <c r="P534"/>
  <c r="BI531"/>
  <c r="BH531"/>
  <c r="BG531"/>
  <c r="BE531"/>
  <c r="T531"/>
  <c r="R531"/>
  <c r="P531"/>
  <c r="BI517"/>
  <c r="BH517"/>
  <c r="BG517"/>
  <c r="BE517"/>
  <c r="T517"/>
  <c r="R517"/>
  <c r="P517"/>
  <c r="BI514"/>
  <c r="BH514"/>
  <c r="BG514"/>
  <c r="BE514"/>
  <c r="T514"/>
  <c r="R514"/>
  <c r="P514"/>
  <c r="BI508"/>
  <c r="BH508"/>
  <c r="BG508"/>
  <c r="BE508"/>
  <c r="T508"/>
  <c r="R508"/>
  <c r="P508"/>
  <c r="BI502"/>
  <c r="BH502"/>
  <c r="BG502"/>
  <c r="BE502"/>
  <c r="T502"/>
  <c r="R502"/>
  <c r="P502"/>
  <c r="BI497"/>
  <c r="BH497"/>
  <c r="BG497"/>
  <c r="BE497"/>
  <c r="T497"/>
  <c r="R497"/>
  <c r="P497"/>
  <c r="BI493"/>
  <c r="BH493"/>
  <c r="BG493"/>
  <c r="BE493"/>
  <c r="T493"/>
  <c r="R493"/>
  <c r="P493"/>
  <c r="BI473"/>
  <c r="BH473"/>
  <c r="BG473"/>
  <c r="BE473"/>
  <c r="T473"/>
  <c r="R473"/>
  <c r="P473"/>
  <c r="BI470"/>
  <c r="BH470"/>
  <c r="BG470"/>
  <c r="BE470"/>
  <c r="T470"/>
  <c r="R470"/>
  <c r="P470"/>
  <c r="BI467"/>
  <c r="BH467"/>
  <c r="BG467"/>
  <c r="BE467"/>
  <c r="T467"/>
  <c r="R467"/>
  <c r="P467"/>
  <c r="BI464"/>
  <c r="BH464"/>
  <c r="BG464"/>
  <c r="BE464"/>
  <c r="T464"/>
  <c r="R464"/>
  <c r="P464"/>
  <c r="BI461"/>
  <c r="BH461"/>
  <c r="BG461"/>
  <c r="BE461"/>
  <c r="T461"/>
  <c r="R461"/>
  <c r="P461"/>
  <c r="BI452"/>
  <c r="BH452"/>
  <c r="BG452"/>
  <c r="BE452"/>
  <c r="T452"/>
  <c r="R452"/>
  <c r="P452"/>
  <c r="BI449"/>
  <c r="BH449"/>
  <c r="BG449"/>
  <c r="BE449"/>
  <c r="T449"/>
  <c r="R449"/>
  <c r="P449"/>
  <c r="BI443"/>
  <c r="BH443"/>
  <c r="BG443"/>
  <c r="BE443"/>
  <c r="T443"/>
  <c r="R443"/>
  <c r="P443"/>
  <c r="BI437"/>
  <c r="BH437"/>
  <c r="BG437"/>
  <c r="BE437"/>
  <c r="T437"/>
  <c r="R437"/>
  <c r="P437"/>
  <c r="BI435"/>
  <c r="BH435"/>
  <c r="BG435"/>
  <c r="BE435"/>
  <c r="T435"/>
  <c r="R435"/>
  <c r="P435"/>
  <c r="BI429"/>
  <c r="BH429"/>
  <c r="BG429"/>
  <c r="BE429"/>
  <c r="T429"/>
  <c r="R429"/>
  <c r="P429"/>
  <c r="BI419"/>
  <c r="BH419"/>
  <c r="BG419"/>
  <c r="BE419"/>
  <c r="T419"/>
  <c r="R419"/>
  <c r="P419"/>
  <c r="BI415"/>
  <c r="BH415"/>
  <c r="BG415"/>
  <c r="BE415"/>
  <c r="T415"/>
  <c r="R415"/>
  <c r="P415"/>
  <c r="BI409"/>
  <c r="BH409"/>
  <c r="BG409"/>
  <c r="BE409"/>
  <c r="T409"/>
  <c r="R409"/>
  <c r="P409"/>
  <c r="BI401"/>
  <c r="BH401"/>
  <c r="BG401"/>
  <c r="BE401"/>
  <c r="T401"/>
  <c r="R401"/>
  <c r="P401"/>
  <c r="BI398"/>
  <c r="BH398"/>
  <c r="BG398"/>
  <c r="BE398"/>
  <c r="T398"/>
  <c r="R398"/>
  <c r="P398"/>
  <c r="BI392"/>
  <c r="BH392"/>
  <c r="BG392"/>
  <c r="BE392"/>
  <c r="T392"/>
  <c r="R392"/>
  <c r="P392"/>
  <c r="BI388"/>
  <c r="BH388"/>
  <c r="BG388"/>
  <c r="BE388"/>
  <c r="T388"/>
  <c r="R388"/>
  <c r="P388"/>
  <c r="BI383"/>
  <c r="BH383"/>
  <c r="BG383"/>
  <c r="BE383"/>
  <c r="T383"/>
  <c r="R383"/>
  <c r="P383"/>
  <c r="BI379"/>
  <c r="BH379"/>
  <c r="BG379"/>
  <c r="BE379"/>
  <c r="T379"/>
  <c r="R379"/>
  <c r="P379"/>
  <c r="BI374"/>
  <c r="BH374"/>
  <c r="BG374"/>
  <c r="BE374"/>
  <c r="T374"/>
  <c r="R374"/>
  <c r="P374"/>
  <c r="BI372"/>
  <c r="BH372"/>
  <c r="BG372"/>
  <c r="BE372"/>
  <c r="T372"/>
  <c r="R372"/>
  <c r="P372"/>
  <c r="BI370"/>
  <c r="BH370"/>
  <c r="BG370"/>
  <c r="BE370"/>
  <c r="T370"/>
  <c r="R370"/>
  <c r="P370"/>
  <c r="BI368"/>
  <c r="BH368"/>
  <c r="BG368"/>
  <c r="BE368"/>
  <c r="T368"/>
  <c r="R368"/>
  <c r="P368"/>
  <c r="BI366"/>
  <c r="BH366"/>
  <c r="BG366"/>
  <c r="BE366"/>
  <c r="T366"/>
  <c r="R366"/>
  <c r="P366"/>
  <c r="BI364"/>
  <c r="BH364"/>
  <c r="BG364"/>
  <c r="BE364"/>
  <c r="T364"/>
  <c r="R364"/>
  <c r="P364"/>
  <c r="BI354"/>
  <c r="BH354"/>
  <c r="BG354"/>
  <c r="BE354"/>
  <c r="T354"/>
  <c r="R354"/>
  <c r="P354"/>
  <c r="BI350"/>
  <c r="BH350"/>
  <c r="BG350"/>
  <c r="BE350"/>
  <c r="T350"/>
  <c r="R350"/>
  <c r="P350"/>
  <c r="BI341"/>
  <c r="BH341"/>
  <c r="BG341"/>
  <c r="BE341"/>
  <c r="T341"/>
  <c r="R341"/>
  <c r="P341"/>
  <c r="BI334"/>
  <c r="BH334"/>
  <c r="BG334"/>
  <c r="BE334"/>
  <c r="T334"/>
  <c r="R334"/>
  <c r="P334"/>
  <c r="BI329"/>
  <c r="BH329"/>
  <c r="BG329"/>
  <c r="BE329"/>
  <c r="T329"/>
  <c r="R329"/>
  <c r="P329"/>
  <c r="BI326"/>
  <c r="BH326"/>
  <c r="BG326"/>
  <c r="BE326"/>
  <c r="T326"/>
  <c r="R326"/>
  <c r="P326"/>
  <c r="BI318"/>
  <c r="BH318"/>
  <c r="BG318"/>
  <c r="BE318"/>
  <c r="T318"/>
  <c r="R318"/>
  <c r="P318"/>
  <c r="BI312"/>
  <c r="BH312"/>
  <c r="BG312"/>
  <c r="BE312"/>
  <c r="T312"/>
  <c r="R312"/>
  <c r="P312"/>
  <c r="BI307"/>
  <c r="BH307"/>
  <c r="BG307"/>
  <c r="BE307"/>
  <c r="T307"/>
  <c r="R307"/>
  <c r="P307"/>
  <c r="BI300"/>
  <c r="BH300"/>
  <c r="BG300"/>
  <c r="BE300"/>
  <c r="T300"/>
  <c r="R300"/>
  <c r="P300"/>
  <c r="BI293"/>
  <c r="BH293"/>
  <c r="BG293"/>
  <c r="BE293"/>
  <c r="T293"/>
  <c r="R293"/>
  <c r="P293"/>
  <c r="BI290"/>
  <c r="BH290"/>
  <c r="BG290"/>
  <c r="BE290"/>
  <c r="T290"/>
  <c r="R290"/>
  <c r="P290"/>
  <c r="BI284"/>
  <c r="BH284"/>
  <c r="BG284"/>
  <c r="BE284"/>
  <c r="T284"/>
  <c r="R284"/>
  <c r="P284"/>
  <c r="BI278"/>
  <c r="BH278"/>
  <c r="BG278"/>
  <c r="BE278"/>
  <c r="T278"/>
  <c r="R278"/>
  <c r="P278"/>
  <c r="BI276"/>
  <c r="BH276"/>
  <c r="BG276"/>
  <c r="BE276"/>
  <c r="T276"/>
  <c r="R276"/>
  <c r="P276"/>
  <c r="BI271"/>
  <c r="BH271"/>
  <c r="BG271"/>
  <c r="BE271"/>
  <c r="T271"/>
  <c r="R271"/>
  <c r="P271"/>
  <c r="BI268"/>
  <c r="BH268"/>
  <c r="BG268"/>
  <c r="BE268"/>
  <c r="T268"/>
  <c r="R268"/>
  <c r="P268"/>
  <c r="BI263"/>
  <c r="BH263"/>
  <c r="BG263"/>
  <c r="BE263"/>
  <c r="T263"/>
  <c r="R263"/>
  <c r="P263"/>
  <c r="BI258"/>
  <c r="BH258"/>
  <c r="BG258"/>
  <c r="BE258"/>
  <c r="T258"/>
  <c r="R258"/>
  <c r="P258"/>
  <c r="BI247"/>
  <c r="BH247"/>
  <c r="BG247"/>
  <c r="BE247"/>
  <c r="T247"/>
  <c r="R247"/>
  <c r="P247"/>
  <c r="BI244"/>
  <c r="BH244"/>
  <c r="BG244"/>
  <c r="BE244"/>
  <c r="T244"/>
  <c r="R244"/>
  <c r="P244"/>
  <c r="BI237"/>
  <c r="BH237"/>
  <c r="BG237"/>
  <c r="BE237"/>
  <c r="T237"/>
  <c r="R237"/>
  <c r="P237"/>
  <c r="BI234"/>
  <c r="BH234"/>
  <c r="BG234"/>
  <c r="BE234"/>
  <c r="T234"/>
  <c r="R234"/>
  <c r="P234"/>
  <c r="BI231"/>
  <c r="BH231"/>
  <c r="BG231"/>
  <c r="BE231"/>
  <c r="T231"/>
  <c r="R231"/>
  <c r="P231"/>
  <c r="BI228"/>
  <c r="BH228"/>
  <c r="BG228"/>
  <c r="BE228"/>
  <c r="T228"/>
  <c r="R228"/>
  <c r="P228"/>
  <c r="BI223"/>
  <c r="BH223"/>
  <c r="BG223"/>
  <c r="BE223"/>
  <c r="T223"/>
  <c r="R223"/>
  <c r="P223"/>
  <c r="BI218"/>
  <c r="BH218"/>
  <c r="BG218"/>
  <c r="BE218"/>
  <c r="T218"/>
  <c r="R218"/>
  <c r="P218"/>
  <c r="BI212"/>
  <c r="BH212"/>
  <c r="BG212"/>
  <c r="BE212"/>
  <c r="T212"/>
  <c r="R212"/>
  <c r="P212"/>
  <c r="BI209"/>
  <c r="BH209"/>
  <c r="BG209"/>
  <c r="BE209"/>
  <c r="T209"/>
  <c r="R209"/>
  <c r="P209"/>
  <c r="BI204"/>
  <c r="BH204"/>
  <c r="BG204"/>
  <c r="BE204"/>
  <c r="T204"/>
  <c r="R204"/>
  <c r="P204"/>
  <c r="BI198"/>
  <c r="BH198"/>
  <c r="BG198"/>
  <c r="BE198"/>
  <c r="T198"/>
  <c r="R198"/>
  <c r="P198"/>
  <c r="BI195"/>
  <c r="BH195"/>
  <c r="BG195"/>
  <c r="BE195"/>
  <c r="T195"/>
  <c r="R195"/>
  <c r="P195"/>
  <c r="BI189"/>
  <c r="BH189"/>
  <c r="BG189"/>
  <c r="BE189"/>
  <c r="T189"/>
  <c r="R189"/>
  <c r="P189"/>
  <c r="BI185"/>
  <c r="BH185"/>
  <c r="BG185"/>
  <c r="BE185"/>
  <c r="T185"/>
  <c r="R185"/>
  <c r="P185"/>
  <c r="BI180"/>
  <c r="BH180"/>
  <c r="BG180"/>
  <c r="BE180"/>
  <c r="T180"/>
  <c r="R180"/>
  <c r="P180"/>
  <c r="BI174"/>
  <c r="BH174"/>
  <c r="BG174"/>
  <c r="BE174"/>
  <c r="T174"/>
  <c r="R174"/>
  <c r="P174"/>
  <c r="BI167"/>
  <c r="BH167"/>
  <c r="BG167"/>
  <c r="BE167"/>
  <c r="T167"/>
  <c r="R167"/>
  <c r="P167"/>
  <c r="BI162"/>
  <c r="BH162"/>
  <c r="BG162"/>
  <c r="BE162"/>
  <c r="T162"/>
  <c r="R162"/>
  <c r="P162"/>
  <c r="BI157"/>
  <c r="BH157"/>
  <c r="BG157"/>
  <c r="BE157"/>
  <c r="T157"/>
  <c r="R157"/>
  <c r="P157"/>
  <c r="J150"/>
  <c r="F150"/>
  <c r="F148"/>
  <c r="E146"/>
  <c r="J91"/>
  <c r="F91"/>
  <c r="F89"/>
  <c r="E87"/>
  <c r="J24"/>
  <c r="E24"/>
  <c r="J92"/>
  <c r="J23"/>
  <c r="J18"/>
  <c r="E18"/>
  <c r="F151"/>
  <c r="J17"/>
  <c r="J12"/>
  <c r="J89"/>
  <c r="E7"/>
  <c r="E85"/>
  <c i="1" r="L90"/>
  <c r="AM90"/>
  <c r="AM89"/>
  <c r="L89"/>
  <c r="AM87"/>
  <c r="L87"/>
  <c r="L85"/>
  <c r="L84"/>
  <c i="2" r="BK1457"/>
  <c r="BK1431"/>
  <c r="J1376"/>
  <c r="J1255"/>
  <c r="BK1183"/>
  <c r="J1155"/>
  <c r="J1099"/>
  <c r="J1007"/>
  <c r="BK951"/>
  <c r="J840"/>
  <c r="BK760"/>
  <c r="J429"/>
  <c r="BK1477"/>
  <c r="BK1394"/>
  <c r="BK1331"/>
  <c r="BK1295"/>
  <c r="BK1201"/>
  <c r="BK1167"/>
  <c r="J1090"/>
  <c r="BK1038"/>
  <c r="BK1013"/>
  <c r="J945"/>
  <c r="J861"/>
  <c r="BK497"/>
  <c r="J198"/>
  <c r="BK1416"/>
  <c r="BK1241"/>
  <c r="J1214"/>
  <c r="BK1030"/>
  <c r="J914"/>
  <c r="J864"/>
  <c r="BK788"/>
  <c r="BK734"/>
  <c r="BK657"/>
  <c r="J588"/>
  <c r="BK461"/>
  <c r="BK429"/>
  <c r="J312"/>
  <c r="J1363"/>
  <c r="J1201"/>
  <c r="BK1139"/>
  <c r="BK1010"/>
  <c r="BK898"/>
  <c r="BK857"/>
  <c r="J818"/>
  <c r="BK742"/>
  <c r="J660"/>
  <c r="BK561"/>
  <c r="BK452"/>
  <c r="J370"/>
  <c r="J276"/>
  <c r="J228"/>
  <c r="BK1406"/>
  <c r="J1307"/>
  <c r="BK1197"/>
  <c r="BK1016"/>
  <c r="J911"/>
  <c r="J881"/>
  <c r="BK811"/>
  <c r="J709"/>
  <c r="BK618"/>
  <c r="BK493"/>
  <c r="J388"/>
  <c r="BK271"/>
  <c r="BK223"/>
  <c r="BK1367"/>
  <c r="J1334"/>
  <c r="J1159"/>
  <c r="BK1059"/>
  <c r="BK797"/>
  <c r="BK354"/>
  <c r="J195"/>
  <c r="J1183"/>
  <c r="J1042"/>
  <c r="BK903"/>
  <c r="J561"/>
  <c r="J234"/>
  <c r="BK1259"/>
  <c r="J1149"/>
  <c r="J364"/>
  <c r="BK167"/>
  <c i="3" r="BK129"/>
  <c r="J153"/>
  <c r="J157"/>
  <c r="BK169"/>
  <c r="J177"/>
  <c r="J131"/>
  <c i="4" r="J214"/>
  <c r="J264"/>
  <c r="BK280"/>
  <c r="J221"/>
  <c r="BK227"/>
  <c r="BK224"/>
  <c r="J208"/>
  <c i="5" r="BK222"/>
  <c r="J218"/>
  <c r="BK183"/>
  <c r="BK218"/>
  <c r="J138"/>
  <c i="2" r="BK1465"/>
  <c r="J1428"/>
  <c r="J1273"/>
  <c r="J1217"/>
  <c r="J1132"/>
  <c r="BK1090"/>
  <c r="J690"/>
  <c r="J1473"/>
  <c r="BK1412"/>
  <c r="BK1301"/>
  <c r="J1248"/>
  <c r="BK1149"/>
  <c r="J1067"/>
  <c r="J1030"/>
  <c r="J975"/>
  <c r="J857"/>
  <c r="J502"/>
  <c r="BK1428"/>
  <c r="J1237"/>
  <c r="J1144"/>
  <c r="J1001"/>
  <c r="J893"/>
  <c r="J811"/>
  <c r="J716"/>
  <c r="J599"/>
  <c r="BK473"/>
  <c r="BK341"/>
  <c r="BK228"/>
  <c r="BK1376"/>
  <c r="BK1282"/>
  <c r="J734"/>
  <c r="J435"/>
  <c r="J366"/>
  <c r="J271"/>
  <c r="J185"/>
  <c r="BK1334"/>
  <c r="J1128"/>
  <c r="BK932"/>
  <c r="J888"/>
  <c r="J803"/>
  <c r="J591"/>
  <c r="J419"/>
  <c r="J278"/>
  <c r="BK185"/>
  <c r="BK1342"/>
  <c r="J1342"/>
  <c r="J1055"/>
  <c r="BK851"/>
  <c r="J341"/>
  <c r="BK1370"/>
  <c r="BK1102"/>
  <c r="BK293"/>
  <c i="3" r="J183"/>
  <c r="BK125"/>
  <c r="J147"/>
  <c r="BK123"/>
  <c r="J185"/>
  <c r="J149"/>
  <c r="J165"/>
  <c r="BK173"/>
  <c i="4" r="J194"/>
  <c r="BK271"/>
  <c r="BK188"/>
  <c r="J132"/>
  <c r="BK242"/>
  <c r="J271"/>
  <c r="BK173"/>
  <c r="J206"/>
  <c i="5" r="BK208"/>
  <c r="BK199"/>
  <c r="J158"/>
  <c r="BK158"/>
  <c r="J134"/>
  <c i="2" r="J1477"/>
  <c r="J1406"/>
  <c r="BK1227"/>
  <c r="J1162"/>
  <c r="J1102"/>
  <c r="BK990"/>
  <c r="BK876"/>
  <c r="J797"/>
  <c r="J374"/>
  <c r="J1441"/>
  <c r="J1388"/>
  <c r="BK1315"/>
  <c r="J1245"/>
  <c r="BK1144"/>
  <c r="J1059"/>
  <c r="BK957"/>
  <c r="BK1142"/>
  <c r="BK929"/>
  <c r="BK881"/>
  <c r="BK809"/>
  <c r="J737"/>
  <c r="J618"/>
  <c r="J517"/>
  <c r="J354"/>
  <c r="BK300"/>
  <c r="J157"/>
  <c r="J1358"/>
  <c r="J1219"/>
  <c r="J1119"/>
  <c r="J919"/>
  <c r="J866"/>
  <c r="BK800"/>
  <c r="J671"/>
  <c r="BK547"/>
  <c r="BK379"/>
  <c r="BK278"/>
  <c r="J223"/>
  <c r="J1361"/>
  <c r="J1229"/>
  <c r="BK1055"/>
  <c r="BK905"/>
  <c r="BK845"/>
  <c r="J724"/>
  <c r="BK579"/>
  <c r="J409"/>
  <c r="BK268"/>
  <c r="BK1363"/>
  <c r="BK1273"/>
  <c r="BK1104"/>
  <c r="J982"/>
  <c r="BK690"/>
  <c r="J209"/>
  <c r="BK1212"/>
  <c r="BK1067"/>
  <c r="BK959"/>
  <c r="BK848"/>
  <c r="BK326"/>
  <c r="J1270"/>
  <c r="BK1080"/>
  <c r="J1022"/>
  <c r="J999"/>
  <c r="BK992"/>
  <c r="BK984"/>
  <c r="J969"/>
  <c r="BK963"/>
  <c r="J938"/>
  <c r="J932"/>
  <c r="BK924"/>
  <c r="J916"/>
  <c r="BK900"/>
  <c r="BK878"/>
  <c r="J848"/>
  <c r="BK840"/>
  <c r="BK830"/>
  <c r="BK824"/>
  <c r="BK818"/>
  <c r="J807"/>
  <c r="BK745"/>
  <c r="BK724"/>
  <c r="BK713"/>
  <c r="BK709"/>
  <c r="J701"/>
  <c r="BK696"/>
  <c r="BK628"/>
  <c r="BK588"/>
  <c r="J470"/>
  <c r="BK437"/>
  <c r="J329"/>
  <c r="BK276"/>
  <c r="J218"/>
  <c i="3" r="BK193"/>
  <c r="BK167"/>
  <c r="J145"/>
  <c r="BK190"/>
  <c r="J175"/>
  <c r="BK143"/>
  <c r="BK147"/>
  <c r="J187"/>
  <c r="BK155"/>
  <c r="BK131"/>
  <c r="BK153"/>
  <c r="J125"/>
  <c i="4" r="BK236"/>
  <c r="BK153"/>
  <c r="J227"/>
  <c r="J239"/>
  <c r="BK221"/>
  <c r="J246"/>
  <c r="BK214"/>
  <c r="J170"/>
  <c r="BK203"/>
  <c i="5" r="J215"/>
  <c r="J148"/>
  <c r="J222"/>
  <c r="J180"/>
  <c r="BK228"/>
  <c r="J154"/>
  <c r="BK188"/>
  <c r="J164"/>
  <c i="2" r="BK1469"/>
  <c r="J1397"/>
  <c r="J1345"/>
  <c r="J1253"/>
  <c r="BK1199"/>
  <c r="J1152"/>
  <c r="J1111"/>
  <c r="J992"/>
  <c r="BK874"/>
  <c r="BK807"/>
  <c r="BK682"/>
  <c r="BK388"/>
  <c r="J1460"/>
  <c r="BK1422"/>
  <c r="BK1337"/>
  <c r="BK1307"/>
  <c r="J1250"/>
  <c r="BK1185"/>
  <c r="J1062"/>
  <c r="BK999"/>
  <c r="J959"/>
  <c r="BK893"/>
  <c r="BK854"/>
  <c r="J687"/>
  <c r="J300"/>
  <c r="J1295"/>
  <c r="J1227"/>
  <c r="BK1207"/>
  <c r="BK1052"/>
  <c r="J1010"/>
  <c r="BK833"/>
  <c r="BK749"/>
  <c r="BK660"/>
  <c r="BK605"/>
  <c r="BK467"/>
  <c r="BK368"/>
  <c r="BK234"/>
  <c r="BK1403"/>
  <c r="J1331"/>
  <c r="J1279"/>
  <c r="BK1152"/>
  <c r="J1085"/>
  <c r="BK986"/>
  <c r="J890"/>
  <c r="BK814"/>
  <c r="BK737"/>
  <c r="J570"/>
  <c r="BK443"/>
  <c r="BK329"/>
  <c r="BK263"/>
  <c r="J189"/>
  <c r="BK1355"/>
  <c r="BK1270"/>
  <c r="BK1155"/>
  <c r="BK945"/>
  <c r="BK914"/>
  <c r="J886"/>
  <c r="BK836"/>
  <c r="BK720"/>
  <c r="BK687"/>
  <c r="J550"/>
  <c r="J497"/>
  <c r="BK383"/>
  <c r="J237"/>
  <c r="J180"/>
  <c r="BK1253"/>
  <c r="BK1173"/>
  <c r="J1075"/>
  <c r="BK942"/>
  <c r="BK671"/>
  <c r="BK508"/>
  <c r="J212"/>
  <c r="J1355"/>
  <c r="BK1164"/>
  <c r="BK975"/>
  <c r="J951"/>
  <c r="BK716"/>
  <c r="BK550"/>
  <c r="BK157"/>
  <c r="J1241"/>
  <c r="J1137"/>
  <c r="J674"/>
  <c r="BK599"/>
  <c r="BK502"/>
  <c r="J467"/>
  <c r="J398"/>
  <c r="BK318"/>
  <c r="BK231"/>
  <c r="BK209"/>
  <c i="3" r="J181"/>
  <c r="J143"/>
  <c r="BK187"/>
  <c r="BK163"/>
  <c r="BK137"/>
  <c r="J129"/>
  <c r="BK161"/>
  <c r="BK145"/>
  <c r="J169"/>
  <c r="J139"/>
  <c i="4" r="J280"/>
  <c r="J219"/>
  <c r="BK156"/>
  <c r="J254"/>
  <c r="J191"/>
  <c r="BK259"/>
  <c r="J153"/>
  <c r="BK132"/>
  <c r="J164"/>
  <c r="BK230"/>
  <c r="BK200"/>
  <c r="BK216"/>
  <c r="J197"/>
  <c i="5" r="J197"/>
  <c r="BK138"/>
  <c r="J206"/>
  <c r="BK197"/>
  <c r="J125"/>
  <c r="J211"/>
  <c r="BK175"/>
  <c r="BK180"/>
  <c r="BK148"/>
  <c i="2" r="BK1441"/>
  <c r="BK1279"/>
  <c r="BK1222"/>
  <c r="BK1137"/>
  <c r="BK1094"/>
  <c r="J972"/>
  <c r="J696"/>
  <c r="J401"/>
  <c r="J1457"/>
  <c r="J1403"/>
  <c r="J1292"/>
  <c r="BK1219"/>
  <c r="BK1119"/>
  <c r="J1035"/>
  <c r="BK982"/>
  <c r="BK890"/>
  <c r="BK729"/>
  <c r="BK307"/>
  <c r="BK1262"/>
  <c r="J1147"/>
  <c r="J957"/>
  <c r="BK888"/>
  <c r="BK827"/>
  <c r="J682"/>
  <c r="J621"/>
  <c r="J534"/>
  <c r="BK435"/>
  <c r="J334"/>
  <c r="BK180"/>
  <c r="J1328"/>
  <c r="J1212"/>
  <c r="J1087"/>
  <c r="J929"/>
  <c r="BK883"/>
  <c r="BK820"/>
  <c r="J729"/>
  <c r="BK534"/>
  <c r="J247"/>
  <c r="J174"/>
  <c r="J1224"/>
  <c r="J1070"/>
  <c r="J924"/>
  <c r="J871"/>
  <c r="J800"/>
  <c r="BK635"/>
  <c r="J461"/>
  <c r="BK350"/>
  <c r="BK195"/>
  <c r="J1301"/>
  <c r="J1139"/>
  <c r="BK978"/>
  <c r="J437"/>
  <c r="J1370"/>
  <c r="BK1147"/>
  <c r="BK949"/>
  <c r="BK621"/>
  <c r="J307"/>
  <c r="J1239"/>
  <c r="BK1085"/>
  <c r="J704"/>
  <c r="BK570"/>
  <c r="J493"/>
  <c r="BK401"/>
  <c r="J326"/>
  <c r="J263"/>
  <c r="BK212"/>
  <c i="3" r="J190"/>
  <c r="J179"/>
  <c r="BK157"/>
  <c r="J193"/>
  <c r="BK181"/>
  <c r="J141"/>
  <c r="J133"/>
  <c r="BK175"/>
  <c r="J163"/>
  <c r="J137"/>
  <c r="J167"/>
  <c r="BK135"/>
  <c r="J123"/>
  <c i="4" r="J242"/>
  <c r="BK191"/>
  <c r="BK135"/>
  <c r="J211"/>
  <c r="BK170"/>
  <c r="BK182"/>
  <c r="BK143"/>
  <c r="BK194"/>
  <c r="J233"/>
  <c r="J203"/>
  <c r="BK147"/>
  <c r="BK197"/>
  <c r="J147"/>
  <c i="5" r="BK192"/>
  <c r="J228"/>
  <c r="J192"/>
  <c r="J199"/>
  <c r="J131"/>
  <c r="J208"/>
  <c r="BK131"/>
  <c r="BK144"/>
  <c i="2" r="BK1473"/>
  <c r="BK1388"/>
  <c r="J1324"/>
  <c r="BK1237"/>
  <c r="BK1178"/>
  <c r="BK1159"/>
  <c r="J1104"/>
  <c r="BK1042"/>
  <c r="J954"/>
  <c r="J814"/>
  <c r="J605"/>
  <c r="J379"/>
  <c r="J1448"/>
  <c r="J1409"/>
  <c r="BK1385"/>
  <c r="J1259"/>
  <c r="J1209"/>
  <c r="J1173"/>
  <c r="J1094"/>
  <c r="J1047"/>
  <c r="J996"/>
  <c r="BK921"/>
  <c r="J830"/>
  <c r="BK517"/>
  <c r="J284"/>
  <c r="J1394"/>
  <c r="BK1239"/>
  <c r="BK1217"/>
  <c r="BK1087"/>
  <c r="J1013"/>
  <c r="J895"/>
  <c r="BK866"/>
  <c r="J791"/>
  <c r="J745"/>
  <c r="BK666"/>
  <c r="J612"/>
  <c r="J531"/>
  <c r="BK370"/>
  <c r="BK284"/>
  <c r="BK218"/>
  <c r="BK1397"/>
  <c r="J1185"/>
  <c r="BK1097"/>
  <c r="BK1001"/>
  <c r="J903"/>
  <c r="BK886"/>
  <c r="J851"/>
  <c r="J788"/>
  <c r="BK771"/>
  <c r="J654"/>
  <c r="J473"/>
  <c r="BK398"/>
  <c r="J318"/>
  <c r="BK162"/>
  <c r="J1262"/>
  <c r="J1195"/>
  <c r="BK938"/>
  <c r="J921"/>
  <c r="BK895"/>
  <c r="BK861"/>
  <c r="BK763"/>
  <c r="J657"/>
  <c r="BK558"/>
  <c r="BK470"/>
  <c r="BK366"/>
  <c r="BK258"/>
  <c r="J1385"/>
  <c r="J1282"/>
  <c r="J1106"/>
  <c r="BK1062"/>
  <c r="J869"/>
  <c r="BK514"/>
  <c r="J258"/>
  <c r="BK1361"/>
  <c r="BK1209"/>
  <c r="BK1123"/>
  <c r="BK969"/>
  <c r="J878"/>
  <c r="J558"/>
  <c r="BK198"/>
  <c r="BK1245"/>
  <c r="BK1035"/>
  <c r="BK1007"/>
  <c r="BK996"/>
  <c r="J986"/>
  <c r="J978"/>
  <c r="BK966"/>
  <c r="J949"/>
  <c r="BK935"/>
  <c r="BK926"/>
  <c r="BK919"/>
  <c r="BK908"/>
  <c r="J883"/>
  <c r="BK869"/>
  <c r="J845"/>
  <c r="J833"/>
  <c r="J827"/>
  <c r="J822"/>
  <c r="J816"/>
  <c r="J757"/>
  <c r="J749"/>
  <c r="J742"/>
  <c r="J720"/>
  <c r="BK612"/>
  <c r="J508"/>
  <c r="BK449"/>
  <c r="J383"/>
  <c r="BK312"/>
  <c r="BK244"/>
  <c r="BK174"/>
  <c i="3" r="BK185"/>
  <c r="BK159"/>
  <c r="BK141"/>
  <c r="BK183"/>
  <c r="BK149"/>
  <c r="J127"/>
  <c r="BK179"/>
  <c r="BK165"/>
  <c r="J135"/>
  <c r="BK121"/>
  <c r="J161"/>
  <c r="J155"/>
  <c i="4" r="BK208"/>
  <c r="BK175"/>
  <c r="BK246"/>
  <c r="J182"/>
  <c r="BK233"/>
  <c r="J224"/>
  <c r="BK249"/>
  <c r="BK138"/>
  <c r="BK239"/>
  <c r="J138"/>
  <c r="J200"/>
  <c i="5" r="BK154"/>
  <c r="J225"/>
  <c r="BK206"/>
  <c r="J169"/>
  <c r="BK225"/>
  <c r="J144"/>
  <c r="J183"/>
  <c r="BK125"/>
  <c i="2" r="BK1448"/>
  <c r="J1315"/>
  <c r="J1207"/>
  <c r="BK1128"/>
  <c r="J1080"/>
  <c r="J984"/>
  <c r="BK803"/>
  <c r="J449"/>
  <c r="J1469"/>
  <c r="J1416"/>
  <c r="BK1328"/>
  <c r="BK1255"/>
  <c r="BK1195"/>
  <c r="BK1132"/>
  <c r="J1052"/>
  <c r="BK1022"/>
  <c r="BK954"/>
  <c r="J760"/>
  <c r="J368"/>
  <c r="J1412"/>
  <c r="BK1224"/>
  <c r="J926"/>
  <c r="BK816"/>
  <c r="J713"/>
  <c r="BK654"/>
  <c r="BK464"/>
  <c r="BK372"/>
  <c r="BK290"/>
  <c r="J167"/>
  <c r="BK1292"/>
  <c r="J1178"/>
  <c r="BK1070"/>
  <c r="J900"/>
  <c r="J824"/>
  <c r="BK779"/>
  <c r="J635"/>
  <c r="J415"/>
  <c r="BK334"/>
  <c r="J231"/>
  <c i="1" r="AS94"/>
  <c i="2" r="BK864"/>
  <c r="BK791"/>
  <c r="BK704"/>
  <c r="J514"/>
  <c r="BK364"/>
  <c r="BK204"/>
  <c r="BK1358"/>
  <c r="BK1248"/>
  <c r="J1097"/>
  <c r="J908"/>
  <c r="J547"/>
  <c r="BK247"/>
  <c r="J1167"/>
  <c r="BK972"/>
  <c r="J779"/>
  <c r="J1438"/>
  <c r="J1164"/>
  <c r="BK1099"/>
  <c r="J268"/>
  <c i="3" r="BK177"/>
  <c r="J121"/>
  <c r="J159"/>
  <c r="BK139"/>
  <c r="BK151"/>
  <c r="J171"/>
  <c r="BK133"/>
  <c i="4" r="BK254"/>
  <c r="J143"/>
  <c r="J230"/>
  <c r="J249"/>
  <c r="J156"/>
  <c r="J135"/>
  <c r="J216"/>
  <c r="BK219"/>
  <c r="BK164"/>
  <c i="5" r="BK164"/>
  <c r="BK215"/>
  <c r="BK134"/>
  <c r="J175"/>
  <c i="2" r="BK1460"/>
  <c r="J1422"/>
  <c r="BK1382"/>
  <c r="J1265"/>
  <c r="BK1214"/>
  <c r="BK1114"/>
  <c r="BK1106"/>
  <c r="J1003"/>
  <c r="J942"/>
  <c r="J836"/>
  <c r="J763"/>
  <c r="BK419"/>
  <c r="J1465"/>
  <c r="J1431"/>
  <c r="J1367"/>
  <c r="BK1321"/>
  <c r="J1222"/>
  <c r="BK1075"/>
  <c r="BK1003"/>
  <c r="J963"/>
  <c r="J905"/>
  <c r="BK783"/>
  <c r="BK409"/>
  <c r="BK1438"/>
  <c r="BK1265"/>
  <c r="J1199"/>
  <c r="J1016"/>
  <c r="BK916"/>
  <c r="BK871"/>
  <c r="J820"/>
  <c r="J771"/>
  <c r="BK674"/>
  <c r="J579"/>
  <c r="J452"/>
  <c r="J392"/>
  <c r="J350"/>
  <c r="J293"/>
  <c r="J162"/>
  <c r="J1321"/>
  <c r="J1197"/>
  <c r="BK1111"/>
  <c r="BK1047"/>
  <c r="BK911"/>
  <c r="J876"/>
  <c r="BK822"/>
  <c r="J783"/>
  <c r="BK701"/>
  <c r="BK591"/>
  <c r="J464"/>
  <c r="J372"/>
  <c r="J290"/>
  <c r="BK237"/>
  <c r="J204"/>
  <c r="J1337"/>
  <c r="BK1250"/>
  <c r="J1123"/>
  <c r="J935"/>
  <c r="J898"/>
  <c r="J874"/>
  <c r="J854"/>
  <c r="BK757"/>
  <c r="J628"/>
  <c r="BK531"/>
  <c r="BK415"/>
  <c r="BK374"/>
  <c r="J244"/>
  <c r="BK189"/>
  <c r="BK1324"/>
  <c r="BK1229"/>
  <c r="J990"/>
  <c r="J809"/>
  <c r="J443"/>
  <c r="J1382"/>
  <c r="BK1345"/>
  <c r="J1142"/>
  <c r="J1038"/>
  <c r="J966"/>
  <c r="J666"/>
  <c r="BK392"/>
  <c r="BK1409"/>
  <c r="BK1162"/>
  <c r="J1114"/>
  <c i="3" r="BK171"/>
  <c r="J173"/>
  <c r="BK127"/>
  <c r="J151"/>
  <c i="4" r="BK264"/>
  <c r="J173"/>
  <c r="BK206"/>
  <c r="J188"/>
  <c r="J236"/>
  <c r="J259"/>
  <c r="BK211"/>
  <c r="J175"/>
  <c i="5" r="BK211"/>
  <c r="J188"/>
  <c r="BK169"/>
  <c i="2" l="1" r="T217"/>
  <c r="R328"/>
  <c r="R434"/>
  <c r="P665"/>
  <c r="R728"/>
  <c r="P806"/>
  <c r="BK839"/>
  <c r="J839"/>
  <c r="J110"/>
  <c r="P839"/>
  <c r="BK941"/>
  <c r="J941"/>
  <c r="J112"/>
  <c r="BK962"/>
  <c r="J962"/>
  <c r="J114"/>
  <c r="BK1006"/>
  <c r="J1006"/>
  <c r="J118"/>
  <c r="R1093"/>
  <c r="T1122"/>
  <c r="R1258"/>
  <c r="P1327"/>
  <c r="BK1456"/>
  <c r="J1456"/>
  <c r="J129"/>
  <c r="P156"/>
  <c r="BK463"/>
  <c r="J463"/>
  <c r="J102"/>
  <c r="BK708"/>
  <c r="J708"/>
  <c r="J104"/>
  <c r="R782"/>
  <c r="R806"/>
  <c r="T948"/>
  <c r="R981"/>
  <c r="T995"/>
  <c r="T1041"/>
  <c r="P1122"/>
  <c r="P1258"/>
  <c r="R1327"/>
  <c r="T1456"/>
  <c i="4" r="P131"/>
  <c r="T169"/>
  <c i="2" r="T156"/>
  <c r="P328"/>
  <c r="T434"/>
  <c r="R665"/>
  <c r="T728"/>
  <c r="BK860"/>
  <c r="J860"/>
  <c r="J111"/>
  <c r="T941"/>
  <c r="T962"/>
  <c r="P989"/>
  <c r="T1006"/>
  <c r="P1093"/>
  <c r="P1158"/>
  <c r="BK1244"/>
  <c r="J1244"/>
  <c r="J123"/>
  <c r="P1366"/>
  <c r="P1456"/>
  <c i="4" r="T131"/>
  <c r="BK187"/>
  <c r="J187"/>
  <c r="J102"/>
  <c r="R245"/>
  <c i="2" r="P217"/>
  <c r="P463"/>
  <c r="BK728"/>
  <c r="J728"/>
  <c r="J107"/>
  <c r="P860"/>
  <c r="BK948"/>
  <c r="J948"/>
  <c r="J113"/>
  <c r="T981"/>
  <c r="R995"/>
  <c r="P1041"/>
  <c r="T1158"/>
  <c r="P1244"/>
  <c r="R1366"/>
  <c r="R1427"/>
  <c i="3" r="P120"/>
  <c r="P119"/>
  <c i="1" r="AU96"/>
  <c i="4" r="R131"/>
  <c r="R187"/>
  <c r="BK253"/>
  <c r="J253"/>
  <c r="J105"/>
  <c r="R253"/>
  <c r="R252"/>
  <c i="2" r="R217"/>
  <c r="T328"/>
  <c r="P434"/>
  <c r="T665"/>
  <c r="P728"/>
  <c r="BK806"/>
  <c r="J806"/>
  <c r="J109"/>
  <c r="T839"/>
  <c r="P941"/>
  <c r="R948"/>
  <c r="P981"/>
  <c r="T989"/>
  <c r="P1006"/>
  <c r="BK1093"/>
  <c r="J1093"/>
  <c r="J120"/>
  <c r="R1158"/>
  <c r="R1244"/>
  <c r="T1366"/>
  <c r="T1427"/>
  <c i="3" r="R120"/>
  <c r="R119"/>
  <c i="4" r="T187"/>
  <c r="P253"/>
  <c r="P252"/>
  <c r="T253"/>
  <c r="T252"/>
  <c i="5" r="BK124"/>
  <c r="R157"/>
  <c i="2" r="BK217"/>
  <c r="J217"/>
  <c r="J99"/>
  <c r="T463"/>
  <c r="P708"/>
  <c r="T782"/>
  <c r="T806"/>
  <c r="R839"/>
  <c r="R941"/>
  <c r="R962"/>
  <c r="BK995"/>
  <c r="J995"/>
  <c r="J117"/>
  <c r="BK1041"/>
  <c r="J1041"/>
  <c r="J119"/>
  <c r="BK1158"/>
  <c r="J1158"/>
  <c r="J122"/>
  <c r="T1244"/>
  <c r="BK1366"/>
  <c r="J1366"/>
  <c r="J126"/>
  <c r="P1427"/>
  <c i="3" r="BK120"/>
  <c r="J120"/>
  <c r="J97"/>
  <c i="4" r="BK131"/>
  <c r="P169"/>
  <c r="P245"/>
  <c i="5" r="T124"/>
  <c i="2" r="BK156"/>
  <c r="BK328"/>
  <c r="J328"/>
  <c r="J100"/>
  <c r="BK434"/>
  <c r="J434"/>
  <c r="J101"/>
  <c r="BK665"/>
  <c r="J665"/>
  <c r="J103"/>
  <c r="T708"/>
  <c r="P782"/>
  <c r="R860"/>
  <c r="P962"/>
  <c r="BK989"/>
  <c r="J989"/>
  <c r="J116"/>
  <c r="P995"/>
  <c r="R1041"/>
  <c r="BK1122"/>
  <c r="J1122"/>
  <c r="J121"/>
  <c r="T1258"/>
  <c r="BK1327"/>
  <c r="J1327"/>
  <c r="J125"/>
  <c r="BK1427"/>
  <c r="J1427"/>
  <c r="J128"/>
  <c i="3" r="T120"/>
  <c r="T119"/>
  <c i="4" r="BK169"/>
  <c r="J169"/>
  <c r="J100"/>
  <c r="R169"/>
  <c r="BK245"/>
  <c r="J245"/>
  <c r="J103"/>
  <c i="5" r="P124"/>
  <c r="BK147"/>
  <c r="J147"/>
  <c r="J99"/>
  <c r="BK157"/>
  <c r="J157"/>
  <c r="J100"/>
  <c r="T157"/>
  <c r="R191"/>
  <c i="2" r="R156"/>
  <c r="R463"/>
  <c r="R708"/>
  <c r="BK782"/>
  <c r="J782"/>
  <c r="J108"/>
  <c r="T860"/>
  <c r="P948"/>
  <c r="BK981"/>
  <c r="J981"/>
  <c r="J115"/>
  <c r="R989"/>
  <c r="R1006"/>
  <c r="T1093"/>
  <c r="R1122"/>
  <c r="BK1258"/>
  <c r="J1258"/>
  <c r="J124"/>
  <c r="T1327"/>
  <c r="R1456"/>
  <c i="4" r="P187"/>
  <c r="T245"/>
  <c i="5" r="R124"/>
  <c r="P147"/>
  <c r="R147"/>
  <c r="T147"/>
  <c r="P157"/>
  <c r="BK191"/>
  <c r="J191"/>
  <c r="J101"/>
  <c r="P191"/>
  <c r="T191"/>
  <c r="BK210"/>
  <c r="J210"/>
  <c r="J102"/>
  <c r="P210"/>
  <c r="R210"/>
  <c r="T210"/>
  <c i="2" r="BK1464"/>
  <c i="3" r="BK189"/>
  <c r="J189"/>
  <c r="J98"/>
  <c i="2" r="BK723"/>
  <c r="J723"/>
  <c r="J105"/>
  <c r="BK1472"/>
  <c r="J1472"/>
  <c r="J133"/>
  <c i="3" r="BK192"/>
  <c r="J192"/>
  <c r="J99"/>
  <c i="4" r="BK263"/>
  <c r="BK262"/>
  <c r="J262"/>
  <c r="J106"/>
  <c i="2" r="BK1468"/>
  <c r="J1468"/>
  <c r="J132"/>
  <c i="4" r="BK163"/>
  <c r="J163"/>
  <c r="J99"/>
  <c r="BK279"/>
  <c r="J279"/>
  <c r="J109"/>
  <c i="2" r="BK1476"/>
  <c r="J1476"/>
  <c r="J134"/>
  <c i="4" r="BK181"/>
  <c r="J181"/>
  <c r="J101"/>
  <c i="2" r="BK1415"/>
  <c r="J1415"/>
  <c r="J127"/>
  <c i="4" r="J131"/>
  <c r="J98"/>
  <c i="5" r="F92"/>
  <c r="BF125"/>
  <c r="BF158"/>
  <c r="BF164"/>
  <c r="BF183"/>
  <c r="J119"/>
  <c r="BF144"/>
  <c r="BF154"/>
  <c i="4" r="BK252"/>
  <c r="J252"/>
  <c r="J104"/>
  <c r="J263"/>
  <c r="J107"/>
  <c i="5" r="J89"/>
  <c r="BF134"/>
  <c r="BF180"/>
  <c r="BF188"/>
  <c r="BF192"/>
  <c r="BF206"/>
  <c r="BF211"/>
  <c r="BF215"/>
  <c r="BF218"/>
  <c r="BF222"/>
  <c r="E85"/>
  <c r="BF148"/>
  <c r="BF169"/>
  <c r="BF199"/>
  <c r="BF208"/>
  <c r="BF138"/>
  <c r="BF131"/>
  <c r="BF175"/>
  <c r="BF197"/>
  <c r="BF225"/>
  <c r="BF228"/>
  <c i="4" r="J92"/>
  <c r="F126"/>
  <c r="BF135"/>
  <c r="BF211"/>
  <c r="BF132"/>
  <c r="BF138"/>
  <c r="BF191"/>
  <c r="E85"/>
  <c r="J89"/>
  <c r="BF230"/>
  <c r="BF236"/>
  <c r="BF254"/>
  <c r="BF147"/>
  <c r="BF153"/>
  <c r="BF197"/>
  <c r="BF208"/>
  <c r="BF219"/>
  <c r="BF280"/>
  <c r="BF188"/>
  <c i="3" r="BK119"/>
  <c r="J119"/>
  <c r="J96"/>
  <c i="4" r="BF143"/>
  <c r="BF156"/>
  <c r="BF170"/>
  <c r="BF175"/>
  <c r="BF182"/>
  <c r="BF246"/>
  <c r="BF271"/>
  <c r="BF164"/>
  <c r="BF173"/>
  <c r="BF194"/>
  <c r="BF200"/>
  <c r="BF206"/>
  <c r="BF214"/>
  <c r="BF216"/>
  <c r="BF242"/>
  <c r="BF259"/>
  <c r="BF264"/>
  <c r="BF203"/>
  <c r="BF221"/>
  <c r="BF224"/>
  <c r="BF227"/>
  <c r="BF233"/>
  <c r="BF239"/>
  <c r="BF249"/>
  <c i="2" r="BK727"/>
  <c r="J727"/>
  <c r="J106"/>
  <c r="J1464"/>
  <c r="J131"/>
  <c i="3" r="E109"/>
  <c r="J116"/>
  <c r="BF129"/>
  <c r="BF141"/>
  <c r="BF145"/>
  <c r="BF147"/>
  <c i="2" r="J156"/>
  <c r="J98"/>
  <c i="3" r="BF121"/>
  <c r="BF127"/>
  <c r="BF131"/>
  <c r="BF137"/>
  <c r="BF155"/>
  <c r="BF159"/>
  <c r="BF161"/>
  <c r="BF175"/>
  <c r="BF133"/>
  <c r="BF143"/>
  <c r="BF149"/>
  <c r="BF153"/>
  <c r="BF171"/>
  <c r="BF173"/>
  <c r="BF181"/>
  <c r="BF183"/>
  <c r="BF190"/>
  <c r="BF151"/>
  <c r="J89"/>
  <c r="F92"/>
  <c r="BF125"/>
  <c r="BF135"/>
  <c r="BF139"/>
  <c r="BF157"/>
  <c r="BF163"/>
  <c r="BF169"/>
  <c r="BF185"/>
  <c r="BF187"/>
  <c r="BF123"/>
  <c r="BF165"/>
  <c r="BF167"/>
  <c r="BF177"/>
  <c r="BF179"/>
  <c r="BF193"/>
  <c i="2" r="BF157"/>
  <c r="BF198"/>
  <c r="BF228"/>
  <c r="BF237"/>
  <c r="BF276"/>
  <c r="BF307"/>
  <c r="BF312"/>
  <c r="BF334"/>
  <c r="BF429"/>
  <c r="BF461"/>
  <c r="BF470"/>
  <c r="BF550"/>
  <c r="BF605"/>
  <c r="BF621"/>
  <c r="BF635"/>
  <c r="BF704"/>
  <c r="BF809"/>
  <c r="BF827"/>
  <c r="BF864"/>
  <c r="BF869"/>
  <c r="BF871"/>
  <c r="BF874"/>
  <c r="BF900"/>
  <c r="BF903"/>
  <c r="BF905"/>
  <c r="BF916"/>
  <c r="BF921"/>
  <c r="BF932"/>
  <c r="BF935"/>
  <c r="BF975"/>
  <c r="BF990"/>
  <c r="BF1087"/>
  <c r="BF1139"/>
  <c r="BF1173"/>
  <c r="BF1229"/>
  <c r="BF1301"/>
  <c r="BF1307"/>
  <c r="BF1334"/>
  <c r="BF1358"/>
  <c r="BF1382"/>
  <c r="BF1385"/>
  <c r="BF1388"/>
  <c r="BF1394"/>
  <c r="BF1412"/>
  <c r="BF1441"/>
  <c r="BF1465"/>
  <c r="J148"/>
  <c r="BF174"/>
  <c r="BF180"/>
  <c r="BF189"/>
  <c r="BF247"/>
  <c r="BF284"/>
  <c r="BF350"/>
  <c r="BF372"/>
  <c r="BF398"/>
  <c r="BF435"/>
  <c r="BF502"/>
  <c r="BF674"/>
  <c r="BF682"/>
  <c r="BF687"/>
  <c r="BF720"/>
  <c r="BF742"/>
  <c r="BF791"/>
  <c r="BF800"/>
  <c r="BF816"/>
  <c r="BF818"/>
  <c r="BF820"/>
  <c r="BF822"/>
  <c r="BF833"/>
  <c r="BF840"/>
  <c r="BF881"/>
  <c r="BF888"/>
  <c r="BF898"/>
  <c r="BF914"/>
  <c r="BF1001"/>
  <c r="BF1013"/>
  <c r="BF1104"/>
  <c r="BF1111"/>
  <c r="BF1137"/>
  <c r="BF1199"/>
  <c r="BF1363"/>
  <c r="BF1403"/>
  <c r="BF162"/>
  <c r="BF167"/>
  <c r="BF278"/>
  <c r="BF300"/>
  <c r="BF329"/>
  <c r="BF388"/>
  <c r="BF452"/>
  <c r="BF517"/>
  <c r="BF591"/>
  <c r="BF654"/>
  <c r="BF657"/>
  <c r="BF713"/>
  <c r="BF811"/>
  <c r="BF836"/>
  <c r="BF851"/>
  <c r="BF857"/>
  <c r="BF883"/>
  <c r="BF890"/>
  <c r="BF911"/>
  <c r="BF963"/>
  <c r="BF1003"/>
  <c r="BF1010"/>
  <c r="BF1047"/>
  <c r="BF1052"/>
  <c r="BF1144"/>
  <c r="BF1185"/>
  <c r="BF1255"/>
  <c r="BF1259"/>
  <c r="BF1292"/>
  <c r="BF1315"/>
  <c r="E144"/>
  <c r="J151"/>
  <c r="BF185"/>
  <c r="BF195"/>
  <c r="BF218"/>
  <c r="BF258"/>
  <c r="BF263"/>
  <c r="BF326"/>
  <c r="BF354"/>
  <c r="BF368"/>
  <c r="BF379"/>
  <c r="BF401"/>
  <c r="BF437"/>
  <c r="BF464"/>
  <c r="BF508"/>
  <c r="BF534"/>
  <c r="BF561"/>
  <c r="BF599"/>
  <c r="BF612"/>
  <c r="BF666"/>
  <c r="BF737"/>
  <c r="BF745"/>
  <c r="BF749"/>
  <c r="BF814"/>
  <c r="BF861"/>
  <c r="BF866"/>
  <c r="BF895"/>
  <c r="BF926"/>
  <c r="BF929"/>
  <c r="BF954"/>
  <c r="BF966"/>
  <c r="BF996"/>
  <c r="BF999"/>
  <c r="BF1035"/>
  <c r="BF1080"/>
  <c r="BF1085"/>
  <c r="BF1094"/>
  <c r="BF1114"/>
  <c r="BF1142"/>
  <c r="BF1149"/>
  <c r="BF1201"/>
  <c r="BF1207"/>
  <c r="BF1219"/>
  <c r="BF1222"/>
  <c r="BF1239"/>
  <c r="BF1279"/>
  <c r="BF1342"/>
  <c r="BF1376"/>
  <c r="BF204"/>
  <c r="BF212"/>
  <c r="BF268"/>
  <c r="BF366"/>
  <c r="BF392"/>
  <c r="BF419"/>
  <c r="BF467"/>
  <c r="BF473"/>
  <c r="BF497"/>
  <c r="BF579"/>
  <c r="BF588"/>
  <c r="BF690"/>
  <c r="BF696"/>
  <c r="BF760"/>
  <c r="BF763"/>
  <c r="BF797"/>
  <c r="BF807"/>
  <c r="BF845"/>
  <c r="BF854"/>
  <c r="BF942"/>
  <c r="BF1007"/>
  <c r="BF1022"/>
  <c r="BF1030"/>
  <c r="BF1059"/>
  <c r="BF1062"/>
  <c r="BF1090"/>
  <c r="BF1106"/>
  <c r="BF1123"/>
  <c r="BF1128"/>
  <c r="BF1162"/>
  <c r="BF1227"/>
  <c r="BF1241"/>
  <c r="BF1262"/>
  <c r="BF1324"/>
  <c r="BF1331"/>
  <c r="BF1345"/>
  <c r="BF1355"/>
  <c r="BF1367"/>
  <c r="F92"/>
  <c r="BF231"/>
  <c r="BF290"/>
  <c r="BF293"/>
  <c r="BF383"/>
  <c r="BF443"/>
  <c r="BF449"/>
  <c r="BF493"/>
  <c r="BF547"/>
  <c r="BF729"/>
  <c r="BF757"/>
  <c r="BF779"/>
  <c r="BF783"/>
  <c r="BF803"/>
  <c r="BF824"/>
  <c r="BF886"/>
  <c r="BF893"/>
  <c r="BF924"/>
  <c r="BF938"/>
  <c r="BF945"/>
  <c r="BF951"/>
  <c r="BF959"/>
  <c r="BF969"/>
  <c r="BF972"/>
  <c r="BF982"/>
  <c r="BF1042"/>
  <c r="BF1075"/>
  <c r="BF1099"/>
  <c r="BF1159"/>
  <c r="BF1164"/>
  <c r="BF1178"/>
  <c r="BF1195"/>
  <c r="BF1245"/>
  <c r="BF1248"/>
  <c r="BF1273"/>
  <c r="BF1406"/>
  <c r="BF1409"/>
  <c r="BF209"/>
  <c r="BF223"/>
  <c r="BF234"/>
  <c r="BF244"/>
  <c r="BF271"/>
  <c r="BF318"/>
  <c r="BF370"/>
  <c r="BF374"/>
  <c r="BF415"/>
  <c r="BF531"/>
  <c r="BF558"/>
  <c r="BF628"/>
  <c r="BF701"/>
  <c r="BF771"/>
  <c r="BF876"/>
  <c r="BF908"/>
  <c r="BF984"/>
  <c r="BF986"/>
  <c r="BF992"/>
  <c r="BF1016"/>
  <c r="BF1102"/>
  <c r="BF1152"/>
  <c r="BF1155"/>
  <c r="BF1183"/>
  <c r="BF1214"/>
  <c r="BF1217"/>
  <c r="BF1237"/>
  <c r="BF1250"/>
  <c r="BF1282"/>
  <c r="BF1328"/>
  <c r="BF1397"/>
  <c r="BF1416"/>
  <c r="BF1422"/>
  <c r="BF1428"/>
  <c r="BF1431"/>
  <c r="BF1438"/>
  <c r="BF1457"/>
  <c r="BF341"/>
  <c r="BF364"/>
  <c r="BF409"/>
  <c r="BF514"/>
  <c r="BF570"/>
  <c r="BF618"/>
  <c r="BF660"/>
  <c r="BF671"/>
  <c r="BF709"/>
  <c r="BF716"/>
  <c r="BF724"/>
  <c r="BF734"/>
  <c r="BF788"/>
  <c r="BF830"/>
  <c r="BF848"/>
  <c r="BF878"/>
  <c r="BF919"/>
  <c r="BF949"/>
  <c r="BF957"/>
  <c r="BF978"/>
  <c r="BF1038"/>
  <c r="BF1055"/>
  <c r="BF1067"/>
  <c r="BF1070"/>
  <c r="BF1097"/>
  <c r="BF1119"/>
  <c r="BF1132"/>
  <c r="BF1147"/>
  <c r="BF1167"/>
  <c r="BF1197"/>
  <c r="BF1209"/>
  <c r="BF1212"/>
  <c r="BF1224"/>
  <c r="BF1253"/>
  <c r="BF1265"/>
  <c r="BF1270"/>
  <c r="BF1295"/>
  <c r="BF1321"/>
  <c r="BF1337"/>
  <c r="BF1361"/>
  <c r="BF1370"/>
  <c r="BF1448"/>
  <c r="BF1460"/>
  <c r="BF1469"/>
  <c r="BF1473"/>
  <c r="BF1477"/>
  <c i="3" r="F33"/>
  <c i="1" r="AZ96"/>
  <c i="3" r="J33"/>
  <c i="1" r="AV96"/>
  <c i="4" r="J33"/>
  <c i="1" r="AV97"/>
  <c i="4" r="F37"/>
  <c i="1" r="BD97"/>
  <c i="5" r="F35"/>
  <c i="1" r="BB98"/>
  <c i="5" r="J33"/>
  <c i="1" r="AV98"/>
  <c i="2" r="F36"/>
  <c i="1" r="BC95"/>
  <c i="2" r="F35"/>
  <c i="1" r="BB95"/>
  <c i="2" r="J33"/>
  <c i="1" r="AV95"/>
  <c i="2" r="F37"/>
  <c i="1" r="BD95"/>
  <c i="3" r="F35"/>
  <c i="1" r="BB96"/>
  <c i="4" r="F33"/>
  <c i="1" r="AZ97"/>
  <c i="4" r="F36"/>
  <c i="1" r="BC97"/>
  <c i="5" r="F37"/>
  <c i="1" r="BD98"/>
  <c i="2" r="F33"/>
  <c i="1" r="AZ95"/>
  <c i="3" r="F36"/>
  <c i="1" r="BC96"/>
  <c i="3" r="F37"/>
  <c i="1" r="BD96"/>
  <c i="4" r="F35"/>
  <c i="1" r="BB97"/>
  <c i="5" r="F33"/>
  <c i="1" r="AZ98"/>
  <c i="5" r="F36"/>
  <c i="1" r="BC98"/>
  <c i="4" l="1" r="R130"/>
  <c r="R129"/>
  <c i="2" r="BK1463"/>
  <c r="J1463"/>
  <c r="J130"/>
  <c i="5" r="R123"/>
  <c r="R122"/>
  <c i="4" r="T130"/>
  <c r="T129"/>
  <c i="2" r="P155"/>
  <c r="T155"/>
  <c r="R727"/>
  <c r="BK155"/>
  <c r="J155"/>
  <c r="J97"/>
  <c i="5" r="P123"/>
  <c r="P122"/>
  <c i="1" r="AU98"/>
  <c i="5" r="T123"/>
  <c r="T122"/>
  <c i="2" r="R155"/>
  <c r="R154"/>
  <c r="T727"/>
  <c r="T154"/>
  <c i="5" r="BK123"/>
  <c r="J123"/>
  <c r="J97"/>
  <c i="4" r="P130"/>
  <c r="P129"/>
  <c i="1" r="AU97"/>
  <c i="4" r="BK130"/>
  <c r="J130"/>
  <c r="J97"/>
  <c i="2" r="P727"/>
  <c r="P154"/>
  <c i="1" r="AU95"/>
  <c i="5" r="J124"/>
  <c r="J98"/>
  <c i="4" r="BK278"/>
  <c r="J278"/>
  <c r="J108"/>
  <c r="BK129"/>
  <c r="J129"/>
  <c r="J96"/>
  <c i="2" r="BK154"/>
  <c r="J154"/>
  <c r="J96"/>
  <c i="3" r="J34"/>
  <c i="1" r="AW96"/>
  <c r="AT96"/>
  <c r="BB94"/>
  <c r="AX94"/>
  <c r="AZ94"/>
  <c r="AV94"/>
  <c r="AK29"/>
  <c i="3" r="J30"/>
  <c i="1" r="AG96"/>
  <c i="5" r="J34"/>
  <c i="1" r="AW98"/>
  <c r="AT98"/>
  <c r="BD94"/>
  <c r="W33"/>
  <c i="2" r="J34"/>
  <c i="1" r="AW95"/>
  <c r="AT95"/>
  <c i="2" r="F34"/>
  <c i="1" r="BA95"/>
  <c i="4" r="F34"/>
  <c i="1" r="BA97"/>
  <c i="3" r="F34"/>
  <c i="1" r="BA96"/>
  <c r="BC94"/>
  <c r="AY94"/>
  <c i="4" r="J34"/>
  <c i="1" r="AW97"/>
  <c r="AT97"/>
  <c i="5" r="F34"/>
  <c i="1" r="BA98"/>
  <c i="5" l="1" r="BK122"/>
  <c r="J122"/>
  <c r="J96"/>
  <c i="1" r="AN96"/>
  <c i="3" r="J39"/>
  <c i="1" r="AU94"/>
  <c i="2" r="J30"/>
  <c i="1" r="AG95"/>
  <c i="4" r="J30"/>
  <c i="1" r="AG97"/>
  <c r="AN97"/>
  <c r="W32"/>
  <c r="W29"/>
  <c r="BA94"/>
  <c r="AW94"/>
  <c r="AK30"/>
  <c r="W31"/>
  <c i="4" l="1" r="J39"/>
  <c i="2" r="J39"/>
  <c i="1" r="AN95"/>
  <c i="5" r="J30"/>
  <c i="1" r="AG98"/>
  <c r="AG94"/>
  <c r="AK26"/>
  <c r="AK35"/>
  <c r="AT94"/>
  <c r="AN94"/>
  <c r="W30"/>
  <c i="5" l="1" r="J39"/>
  <c i="1" r="AN98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<sst xmlns="http://schemas.openxmlformats.org/spreadsheetml/2006/main">
  <si>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</si>
  <si>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</si>
  <si>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</si>
  <si>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</si>
  <si>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</si>
  <si>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{1094e214-3e61-4918-bb3e-3861199fbe4b}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</si>
  <si>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</si>
  <si>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</si>
  <si>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</si>
  <si>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</si>
  <si>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</si>
  <si>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</si>
  <si>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</si>
  <si>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</si>
  <si>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</si>
  <si>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</si>
  <si>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</si>
  <si>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Novostavba rodinného domu</t>
  </si>
  <si>
    <t>KSO:</t>
  </si>
  <si>
    <t>CC-CZ:</t>
  </si>
  <si>
    <t>Místo:</t>
  </si>
  <si>
    <t xml:space="preserve"> </t>
  </si>
  <si>
    <t>Datum:</t>
  </si>
  <si>
    <t>5. 11. 2024</t>
  </si>
  <si>
    <t>Zadavatel:</t>
  </si>
  <si>
    <t>IČ:</t>
  </si>
  <si>
    <t>00254053</t>
  </si>
  <si>
    <t>Město Luby, nám. 5. května 164, Luby</t>
  </si>
  <si>
    <t>DIČ:</t>
  </si>
  <si>
    <t>Uchazeč:</t>
  </si>
  <si>
    <t>Vyplň údaj</t>
  </si>
  <si>
    <t>Projektant:</t>
  </si>
  <si>
    <t>Projekční kancelář Beránek&amp;Hradil, Svobody 1, Cheb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</si>
  <si>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</si>
  <si>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</si>
  <si>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</si>
  <si>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</si>
  <si>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</si>
  <si>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</si>
  <si>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</si>
  <si>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</si>
  <si>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</si>
  <si>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</si>
  <si>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</si>
  <si>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</si>
  <si>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</si>
  <si>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</si>
  <si>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</si>
  <si>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</si>
  <si>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</si>
  <si>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</si>
  <si>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</si>
  <si>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</si>
  <si>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</si>
  <si>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</si>
  <si>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</si>
  <si>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</si>
  <si>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</si>
  <si>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</si>
  <si>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</si>
  <si>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</si>
  <si>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</si>
  <si>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</si>
  <si>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</si>
  <si>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</si>
  <si>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</si>
  <si>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</si>
  <si>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</si>
  <si>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</si>
  <si>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</si>
  <si>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</si>
  <si>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</si>
  <si>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</si>
  <si>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</si>
  <si>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</si>
  <si>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</si>
  <si>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</si>
  <si>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</si>
  <si>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</si>
  <si>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</si>
  <si>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</si>
  <si>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</si>
  <si>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HSV + PSV</t>
  </si>
  <si>
    <t>STA</t>
  </si>
  <si>
    <t>1</t>
  </si>
  <si>
    <t>{3e738ace-6cdc-4b2d-bcfa-088d9b6ce7e1}</t>
  </si>
  <si>
    <t>02</t>
  </si>
  <si>
    <t>Elektroinstalace</t>
  </si>
  <si>
    <t>{2af02305-0ddb-4aa1-9740-142c91d902df}</t>
  </si>
  <si>
    <t>03</t>
  </si>
  <si>
    <t>Vodovodní a kanalizační přípojka, dešťová kanalizace</t>
  </si>
  <si>
    <t>{261e183c-0ef1-465e-8a1e-b4b9874722e9}</t>
  </si>
  <si>
    <t>04</t>
  </si>
  <si>
    <t>Komunikace, zpevněné plochy</t>
  </si>
  <si>
    <t>{9de0a423-f89d-4542-adb7-f4093669a1fb}</t>
  </si>
  <si>
    <t>KRYCÍ LIST SOUPISU PRACÍ</t>
  </si>
  <si>
    <t>Objekt:</t>
  </si>
  <si>
    <t>01 - HSV + PSV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</si>
  <si>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</si>
  <si>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</si>
  <si>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</si>
  <si>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</si>
  <si>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</si>
  <si>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</si>
  <si>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</si>
  <si>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</si>
  <si>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</si>
  <si>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</si>
  <si>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</si>
  <si>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</si>
  <si>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</si>
  <si>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</si>
  <si>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</si>
  <si>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</si>
  <si>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</si>
  <si>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</si>
  <si>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</si>
  <si>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</si>
  <si>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</si>
  <si>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</si>
  <si>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733 - Ústřední vytápění - rozvodné potrubí</t>
  </si>
  <si>
    <t xml:space="preserve">    735 - Ústřední vytápění - otopná tělesa</t>
  </si>
  <si>
    <t xml:space="preserve">    736 - Ústřední vytápění - plošné vytápění a chlazení</t>
  </si>
  <si>
    <t xml:space="preserve">    761 - Konstrukce prosvětlovací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</si>
  <si>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</si>
  <si>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</si>
  <si>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</si>
  <si>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</si>
  <si>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</si>
  <si>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</si>
  <si>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</si>
  <si>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</si>
  <si>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</si>
  <si>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</si>
  <si>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</si>
  <si>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</si>
  <si>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</si>
  <si>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</si>
  <si>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</si>
  <si>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</si>
  <si>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</si>
  <si>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</si>
  <si>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</si>
  <si>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</si>
  <si>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</si>
  <si>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</si>
  <si>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</si>
  <si>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</si>
  <si>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</si>
  <si>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</si>
  <si>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</si>
  <si>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</si>
  <si>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</si>
  <si>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</si>
  <si>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</si>
  <si>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</si>
  <si>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</si>
  <si>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</si>
  <si>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</si>
  <si>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121151113</t>
  </si>
  <si>
    <t>Sejmutí ornice plochy do 500 m2 tl vrstvy do 200 mm strojně</t>
  </si>
  <si>
    <t>m2</t>
  </si>
  <si>
    <t>CS ÚRS 2024 02</t>
  </si>
  <si>
    <t>4</t>
  </si>
  <si>
    <t>2</t>
  </si>
  <si>
    <t>-1399469356</t>
  </si>
  <si>
    <t>PP</t>
  </si>
  <si>
    <t>Sejmutí ornice strojně při souvislé ploše přes 100 do 500 m2, tl. vrstvy do 200 mm</t>
  </si>
  <si>
    <t>Online PSC</t>
  </si>
  <si>
    <t>https://podminky.urs.cz/item/CS_URS_2024_02/121151113</t>
  </si>
  <si>
    <t>VV</t>
  </si>
  <si>
    <t>18*14</t>
  </si>
  <si>
    <t>Součet</t>
  </si>
  <si>
    <t>122251104</t>
  </si>
  <si>
    <t>Odkopávky a prokopávky nezapažené v hornině třídy těžitelnosti I skupiny 3 objem do 500 m3 strojně</t>
  </si>
  <si>
    <t>m3</t>
  </si>
  <si>
    <t>-1879341714</t>
  </si>
  <si>
    <t>Odkopávky a prokopávky nezapažené strojně v hornině třídy těžitelnosti I skupiny 3 přes 100 do 500 m3</t>
  </si>
  <si>
    <t>https://podminky.urs.cz/item/CS_URS_2024_02/122251104</t>
  </si>
  <si>
    <t>15,5*11,5*1,7</t>
  </si>
  <si>
    <t>3</t>
  </si>
  <si>
    <t>132254102</t>
  </si>
  <si>
    <t>Hloubení rýh zapažených š do 800 mm v hornině třídy těžitelnosti I skupiny 3 objem do 50 m3 strojně</t>
  </si>
  <si>
    <t>-1302499505</t>
  </si>
  <si>
    <t>Hloubení zapažených rýh šířky do 800 mm strojně s urovnáním dna do předepsaného profilu a spádu v hornině třídy těžitelnosti I skupiny 3 přes 20 do 50 m3</t>
  </si>
  <si>
    <t>https://podminky.urs.cz/item/CS_URS_2024_02/132254102</t>
  </si>
  <si>
    <t>"obvodové pasy" (15*2*2+9*2)*0,8*0,6</t>
  </si>
  <si>
    <t>"podpěry pod terasu" (2,39*0,8*0,6)+(2,39*0,6*0,6)+(1,19*0,8*0,6)</t>
  </si>
  <si>
    <t>"vnitřní pasy" (6,71*0,6*0,6)+(0,855*0,4*0,6)+(0,5+1+0,5)*0,5*0,6</t>
  </si>
  <si>
    <t>162251102</t>
  </si>
  <si>
    <t>Vodorovné přemístění přes 20 do 50 m výkopku/sypaniny z horniny třídy těžitelnosti I skupiny 1 až 3</t>
  </si>
  <si>
    <t>-531922477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</si>
  <si>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</si>
  <si>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https://podminky.urs.cz/item/CS_URS_2024_02/162251102</t>
  </si>
  <si>
    <t>"ornice" 252*0,2</t>
  </si>
  <si>
    <t>"výkopek 1/3 množství" (303,025+43,24)/3,33</t>
  </si>
  <si>
    <t>5</t>
  </si>
  <si>
    <t>162751117</t>
  </si>
  <si>
    <t>Vodorovné přemístění přes 9 000 do 10000 m výkopku/sypaniny z horniny třídy těžitelnosti I skupiny 1 až 3</t>
  </si>
  <si>
    <t>1463092475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</si>
  <si>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</si>
  <si>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https://podminky.urs.cz/item/CS_URS_2024_02/162751117</t>
  </si>
  <si>
    <t>(303,025+43,24)-103,983</t>
  </si>
  <si>
    <t>6</t>
  </si>
  <si>
    <t>162751119</t>
  </si>
  <si>
    <t>Příplatek k vodorovnému přemístění výkopku/sypaniny z horniny třídy těžitelnosti I skupiny 1 až 3 ZKD 1000 m přes 10000 m</t>
  </si>
  <si>
    <t>787668193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</si>
  <si>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</si>
  <si>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https://podminky.urs.cz/item/CS_URS_2024_02/162751119</t>
  </si>
  <si>
    <t>242,282*13 'Přepočtené koeficientem množství</t>
  </si>
  <si>
    <t>7</t>
  </si>
  <si>
    <t>171201231</t>
  </si>
  <si>
    <t>Poplatek za uložení zeminy a kamení na recyklační skládce (skládkovné) kód odpadu 17 05 04</t>
  </si>
  <si>
    <t>t</t>
  </si>
  <si>
    <t>-834554128</t>
  </si>
  <si>
    <t>Poplatek za uložení stavebního odpadu na recyklační skládce (skládkovné) zeminy a kamení zatříděného do Katalogu odpadů pod kódem 17 05 04</t>
  </si>
  <si>
    <t>https://podminky.urs.cz/item/CS_URS_2024_02/171201231</t>
  </si>
  <si>
    <t>242,282*1,6</t>
  </si>
  <si>
    <t>387,651*1,5 'Přepočtené koeficientem množství</t>
  </si>
  <si>
    <t>8</t>
  </si>
  <si>
    <t>171251201</t>
  </si>
  <si>
    <t>Uložení sypaniny na skládky nebo meziskládky</t>
  </si>
  <si>
    <t>1931829244</t>
  </si>
  <si>
    <t>Uložení sypaniny na skládky nebo meziskládky bez hutnění s upravením uložené sypaniny do předepsaného tvaru</t>
  </si>
  <si>
    <t>https://podminky.urs.cz/item/CS_URS_2024_02/171251201</t>
  </si>
  <si>
    <t>9</t>
  </si>
  <si>
    <t>174151101</t>
  </si>
  <si>
    <t>Zásyp jam, šachet rýh nebo kolem objektů sypaninou se zhutněním</t>
  </si>
  <si>
    <t>-1163157802</t>
  </si>
  <si>
    <t>Zásyp sypaninou z jakékoliv horniny strojně s uložením výkopku ve vrstvách se zhutněním jam, šachet, rýh nebo kolem objektů v těchto vykopávkách</t>
  </si>
  <si>
    <t>https://podminky.urs.cz/item/CS_URS_2024_02/174151101</t>
  </si>
  <si>
    <t>"pohled západní" 15*3*1,5</t>
  </si>
  <si>
    <t>"pohled severní , jižní" (9*1,5*1,5)*2</t>
  </si>
  <si>
    <t>10</t>
  </si>
  <si>
    <t>175111101</t>
  </si>
  <si>
    <t>Obsypání potrubí ručně sypaninou bez prohození, uloženou do 3 m</t>
  </si>
  <si>
    <t>189710525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</si>
  <si>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</si>
  <si>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https://podminky.urs.cz/item/CS_URS_2024_02/175111101</t>
  </si>
  <si>
    <t>"ležatá kanalizace pod deskou" 21,4*0,3*0,4</t>
  </si>
  <si>
    <t>11</t>
  </si>
  <si>
    <t>M</t>
  </si>
  <si>
    <t>58337310</t>
  </si>
  <si>
    <t>štěrkopísek frakce 0/4</t>
  </si>
  <si>
    <t>-1591867076</t>
  </si>
  <si>
    <t>2,568*1,8 'Přepočtené koeficientem množství</t>
  </si>
  <si>
    <t>181912111</t>
  </si>
  <si>
    <t>Úprava pláně v hornině třídy těžitelnosti I skupiny 3 bez zhutnění ručně</t>
  </si>
  <si>
    <t>1399753070</t>
  </si>
  <si>
    <t>Úprava pláně vyrovnáním výškových rozdílů ručně v hornině třídy těžitelnosti I skupiny 3 bez zhutnění</t>
  </si>
  <si>
    <t>https://podminky.urs.cz/item/CS_URS_2024_02/181912111</t>
  </si>
  <si>
    <t>(40*28)-(15*9)</t>
  </si>
  <si>
    <t>Zakládání</t>
  </si>
  <si>
    <t>13</t>
  </si>
  <si>
    <t>212751102</t>
  </si>
  <si>
    <t>Trativod z drenážních trubek flexibilních PVC-U SN 4 perforace 360° včetně lože otevřený výkop DN 65 pro meliorace</t>
  </si>
  <si>
    <t>m</t>
  </si>
  <si>
    <t>-1456104410</t>
  </si>
  <si>
    <t>Trativody z drenážních a melioračních trubek pro meliorace, dočasné nebo odlehčovací drenáže se zřízením štěrkového lože pod trubky a s jejich obsypem v otevřeném výkopu trubka flexibilní PVC-U SN 4 celoperforovaná 360° DN 65</t>
  </si>
  <si>
    <t>https://podminky.urs.cz/item/CS_URS_2024_02/212751102</t>
  </si>
  <si>
    <t>16,5*2+10,5*2</t>
  </si>
  <si>
    <t>14</t>
  </si>
  <si>
    <t>213141111</t>
  </si>
  <si>
    <t>Zřízení vrstvy z geotextilie v rovině nebo ve sklonu do 1:5 š do 3 m</t>
  </si>
  <si>
    <t>801852310</t>
  </si>
  <si>
    <t>Zřízení vrstvy z geotextilie filtrační, separační, odvodňovací, ochranné, výztužné nebo protierozní v rovině nebo ve sklonu do 1:5, šířky do 3 m</t>
  </si>
  <si>
    <t>https://podminky.urs.cz/item/CS_URS_2024_02/213141111</t>
  </si>
  <si>
    <t>14,8*8,71</t>
  </si>
  <si>
    <t>15</t>
  </si>
  <si>
    <t>69311080</t>
  </si>
  <si>
    <t>geotextilie netkaná separační, ochranná, filtrační, drenážní PES 200g/m2</t>
  </si>
  <si>
    <t>814209483</t>
  </si>
  <si>
    <t>128,908*1,1845 'Přepočtené koeficientem množství</t>
  </si>
  <si>
    <t>16</t>
  </si>
  <si>
    <t>218111114</t>
  </si>
  <si>
    <t>Odvětrání radonu vodorovné drenážní kladené do štěrkového podsypu z plastových perforovaných trubek DN přes 100 do 125 mm</t>
  </si>
  <si>
    <t>-310830197</t>
  </si>
  <si>
    <t>Odvětrání radonu vodorovné kladené do štěrkového podsypu drenážní z plastových perforovaných trubek, vnitřní průměr přes 100 do 125 mm</t>
  </si>
  <si>
    <t>https://podminky.urs.cz/item/CS_URS_2024_02/218111114</t>
  </si>
  <si>
    <t>17</t>
  </si>
  <si>
    <t>218121111</t>
  </si>
  <si>
    <t>Odvětrání radonu svislé z plastových trubek DN přes 80 do 110 mm</t>
  </si>
  <si>
    <t>-1175848572</t>
  </si>
  <si>
    <t>Odvětrání radonu svislé z plastových trubek, vnitřní průměr přes 80 do 110 mm</t>
  </si>
  <si>
    <t>https://podminky.urs.cz/item/CS_URS_2024_02/218121111</t>
  </si>
  <si>
    <t>18</t>
  </si>
  <si>
    <t>219991214</t>
  </si>
  <si>
    <t>Položení chráničky z ocelových nebo nerezových trubek DN přes 100 do 150 mm</t>
  </si>
  <si>
    <t>-437428359</t>
  </si>
  <si>
    <t>Položení chráničky z ocelových nebo nerezových trubek vnitřní průměr přes 100 do 150 mm</t>
  </si>
  <si>
    <t>https://podminky.urs.cz/item/CS_URS_2024_02/219991214</t>
  </si>
  <si>
    <t>"voda" 1</t>
  </si>
  <si>
    <t>"kanalizace" 2</t>
  </si>
  <si>
    <t>"NN" 1</t>
  </si>
  <si>
    <t>19</t>
  </si>
  <si>
    <t>14011096</t>
  </si>
  <si>
    <t>trubka ocelová bezešvá hladká jakost 11 353 140x8,0mm</t>
  </si>
  <si>
    <t>1661078194</t>
  </si>
  <si>
    <t>4*1,05 'Přepočtené koeficientem množství</t>
  </si>
  <si>
    <t>20</t>
  </si>
  <si>
    <t>271532212</t>
  </si>
  <si>
    <t>Podsyp pod základové konstrukce se zhutněním z hrubého kameniva frakce 16 až 32 mm</t>
  </si>
  <si>
    <t>-731660103</t>
  </si>
  <si>
    <t>Podsyp pod základové konstrukce se zhutněním a urovnáním povrchu z kameniva hrubého, frakce 16 - 32 mm</t>
  </si>
  <si>
    <t>https://podminky.urs.cz/item/CS_URS_2024_02/271532212</t>
  </si>
  <si>
    <t>Pasy</t>
  </si>
  <si>
    <t>"obvod" (11,5+15,2+10,2+15,2)*0,8*0,1</t>
  </si>
  <si>
    <t>"vnitřní pasy" (6,71+7,71+2,29)*0,6*0,1+(0,855*0,4*0,1)</t>
  </si>
  <si>
    <t>Mezisoučet</t>
  </si>
  <si>
    <t>Deska</t>
  </si>
  <si>
    <t>14,8*8,71*0,15</t>
  </si>
  <si>
    <t>273321511</t>
  </si>
  <si>
    <t>Základové desky ze ŽB bez zvýšených nároků na prostředí tř. C 25/30</t>
  </si>
  <si>
    <t>-952720928</t>
  </si>
  <si>
    <t>Základy z betonu železového (bez výztuže) desky z betonu bez zvláštních nároků na prostředí tř. C 25/30</t>
  </si>
  <si>
    <t>https://podminky.urs.cz/item/CS_URS_2024_02/273321511</t>
  </si>
  <si>
    <t>22</t>
  </si>
  <si>
    <t>273351121</t>
  </si>
  <si>
    <t>Zřízení bednění základových desek</t>
  </si>
  <si>
    <t>-894509104</t>
  </si>
  <si>
    <t>Bednění základů desek zřízení</t>
  </si>
  <si>
    <t>https://podminky.urs.cz/item/CS_URS_2024_02/273351121</t>
  </si>
  <si>
    <t>(14,8*2+8,71*2)*0,2</t>
  </si>
  <si>
    <t>23</t>
  </si>
  <si>
    <t>273351122</t>
  </si>
  <si>
    <t>Odstranění bednění základových desek</t>
  </si>
  <si>
    <t>-1095119632</t>
  </si>
  <si>
    <t>Bednění základů desek odstranění</t>
  </si>
  <si>
    <t>https://podminky.urs.cz/item/CS_URS_2024_02/273351122</t>
  </si>
  <si>
    <t>24</t>
  </si>
  <si>
    <t>273362021</t>
  </si>
  <si>
    <t>Výztuž základových desek svařovanými sítěmi Kari</t>
  </si>
  <si>
    <t>1364911862</t>
  </si>
  <si>
    <t>Výztuž základů desek ze svařovaných sítí z drátů typu KARI</t>
  </si>
  <si>
    <t>https://podminky.urs.cz/item/CS_URS_2024_02/273362021</t>
  </si>
  <si>
    <t>(14,8*8,71)*0,0079*1,3</t>
  </si>
  <si>
    <t>25</t>
  </si>
  <si>
    <t>56284722</t>
  </si>
  <si>
    <t>distanční lišta z umělé hmoty k pokládání výztuže 50 mm</t>
  </si>
  <si>
    <t>-988558648</t>
  </si>
  <si>
    <t>26</t>
  </si>
  <si>
    <t>274321511</t>
  </si>
  <si>
    <t>Základové pasy ze ŽB bez zvýšených nároků na prostředí tř. C 25/30</t>
  </si>
  <si>
    <t>175562689</t>
  </si>
  <si>
    <t>Základy z betonu železového (bez výztuže) pasy z betonu bez zvláštních nároků na prostředí tř. C 25/30</t>
  </si>
  <si>
    <t>https://podminky.urs.cz/item/CS_URS_2024_02/274321511</t>
  </si>
  <si>
    <t>"obvod" (11,5+15,2+10,2+15,2)*0,8*0,5</t>
  </si>
  <si>
    <t>"vnitřní pasy" (6,71+7,71+2,29)*0,6*0,5+(0,855*0,4*0,5)</t>
  </si>
  <si>
    <t>27</t>
  </si>
  <si>
    <t>274351121</t>
  </si>
  <si>
    <t>Zřízení bednění základových pasů rovného</t>
  </si>
  <si>
    <t>-861078981</t>
  </si>
  <si>
    <t>Bednění základů pasů rovné zřízení</t>
  </si>
  <si>
    <t>https://podminky.urs.cz/item/CS_URS_2024_02/274351121</t>
  </si>
  <si>
    <t>"obvod" (11,5+15,2+10,2+15,2)*0,66*2</t>
  </si>
  <si>
    <t>"vnitřní pasy" (6,71+7,71+2,29)*0,66*2+(0,855*0,66*2)</t>
  </si>
  <si>
    <t>28</t>
  </si>
  <si>
    <t>274351122</t>
  </si>
  <si>
    <t>Odstranění bednění základových pasů rovného</t>
  </si>
  <si>
    <t>1861658482</t>
  </si>
  <si>
    <t>Bednění základů pasů rovné odstranění</t>
  </si>
  <si>
    <t>https://podminky.urs.cz/item/CS_URS_2024_02/274351122</t>
  </si>
  <si>
    <t>29</t>
  </si>
  <si>
    <t>274361821</t>
  </si>
  <si>
    <t>Výztuž základových pasů betonářskou ocelí 10 505 (R)</t>
  </si>
  <si>
    <t>-903521495</t>
  </si>
  <si>
    <t>Výztuž základů pasů z betonářské oceli 10 505 (R) nebo BSt 500</t>
  </si>
  <si>
    <t>https://podminky.urs.cz/item/CS_URS_2024_02/274361821</t>
  </si>
  <si>
    <t xml:space="preserve">"výztuha rohů armovacích košů pr. 16 mm" 4*1*8*0,00158 </t>
  </si>
  <si>
    <t>"svislá výztuž pr. 10 mm" (52,1+16,71)/0,25*0,5*0,00061</t>
  </si>
  <si>
    <t>0,135*1,08 'Přepočtené koeficientem množství</t>
  </si>
  <si>
    <t>30</t>
  </si>
  <si>
    <t>274362021</t>
  </si>
  <si>
    <t>Výztuž základových pasů svařovanými sítěmi Kari</t>
  </si>
  <si>
    <t>1150902215</t>
  </si>
  <si>
    <t>Výztuž základů pasů ze svařovaných sítí z drátů typu KARI</t>
  </si>
  <si>
    <t>https://podminky.urs.cz/item/CS_URS_2024_02/274362021</t>
  </si>
  <si>
    <t>"obvod" 52,1*(0,7*2)*0,0079+52,1*(0,4*2)*0,0079</t>
  </si>
  <si>
    <t>"vnitřní pasy" 16,71*(0,5*2)*0,0079+16,71*(0,4+2)*0,0079</t>
  </si>
  <si>
    <t>1,354*1,3 'Přepočtené koeficientem množství</t>
  </si>
  <si>
    <t>31</t>
  </si>
  <si>
    <t>279113154</t>
  </si>
  <si>
    <t>Základová zeď tl přes 250 do 300 mm z tvárnic ztraceného bednění včetně výplně z betonu tř. C 25/30</t>
  </si>
  <si>
    <t>146177813</t>
  </si>
  <si>
    <t>Základové zdi z tvárnic ztraceného bednění včetně výplně z betonu bez zvláštních nároků na vliv prostředí třídy C 25/30, tloušťky zdiva přes 250 do 300 mm</t>
  </si>
  <si>
    <t>https://podminky.urs.cz/item/CS_URS_2024_02/279113154</t>
  </si>
  <si>
    <t>"vnitřní pasy" 0,855*0,25</t>
  </si>
  <si>
    <t>32</t>
  </si>
  <si>
    <t>279113155</t>
  </si>
  <si>
    <t>Základová zeď tl přes 300 do 400 mm z tvárnic ztraceného bednění včetně výplně z betonu tř. C 25/30</t>
  </si>
  <si>
    <t>-20641898</t>
  </si>
  <si>
    <t>Základové zdi z tvárnic ztraceného bednění včetně výplně z betonu bez zvláštních nároků na vliv prostředí třídy C 25/30, tloušťky zdiva přes 300 do 400 mm</t>
  </si>
  <si>
    <t>https://podminky.urs.cz/item/CS_URS_2024_02/279113155</t>
  </si>
  <si>
    <t>"obvod" (11,5+15,2+10,2+15,2)*0,25</t>
  </si>
  <si>
    <t>"vnitřní pasy" (6,71+7,71+2,29)*0,25</t>
  </si>
  <si>
    <t>33</t>
  </si>
  <si>
    <t>279361821</t>
  </si>
  <si>
    <t>Výztuž základových zdí nosných betonářskou ocelí 10 505</t>
  </si>
  <si>
    <t>-834880891</t>
  </si>
  <si>
    <t>Výztuž základových zdí nosných svislých nebo odkloněných od svislice, rovinných nebo oblých, deskových nebo žebrových, včetně výztuže jejich žeber z betonářské oceli 10 505 (R) nebo BSt 500</t>
  </si>
  <si>
    <t>https://podminky.urs.cz/item/CS_URS_2024_02/279361821</t>
  </si>
  <si>
    <t>"obvod vodorovná pr. 10 mm" (11,5+15,2+10,2+15,2)*2*0,00061</t>
  </si>
  <si>
    <t>"vnitřní pasy vodorovná pr. 10 mm" (6,71+7,71+2,29)*2*0,00061</t>
  </si>
  <si>
    <t>"svislá pr. 10 mm" (11,5+15,2+10,2+15,2+6,71+7,71+2,29)/0,2*0,5*0,00061</t>
  </si>
  <si>
    <t>0,189*1,2 'Přepočtené koeficientem množství</t>
  </si>
  <si>
    <t>34</t>
  </si>
  <si>
    <t>421331491R015</t>
  </si>
  <si>
    <t>Příplatek za čerpadlo mimo dosah</t>
  </si>
  <si>
    <t>-1913963798</t>
  </si>
  <si>
    <t>Mostní předpjaté betonové nosné konstrukce deskové, klenbové, trámové, komorové Příplatek k ceně za čerpadlo mimo dosah konstrukce</t>
  </si>
  <si>
    <t>Svislé a kompletní konstrukce</t>
  </si>
  <si>
    <t>35</t>
  </si>
  <si>
    <t>311113154</t>
  </si>
  <si>
    <t>Nadzákladová zeď tl přes 250 do 300 mm z hladkých tvárnic ztraceného bednění včetně výplně z betonu tř. C 25/30</t>
  </si>
  <si>
    <t>-1358640204</t>
  </si>
  <si>
    <t>Nadzákladové zdi z betonových tvárnic ztraceného bednění hladkých, včetně výplně z betonu třídy C 25/30, tloušťky zdiva přes 250 do 300 mm</t>
  </si>
  <si>
    <t>https://podminky.urs.cz/item/CS_URS_2024_02/311113154</t>
  </si>
  <si>
    <t>"mč 02/03" 7,01*2,93</t>
  </si>
  <si>
    <t>36</t>
  </si>
  <si>
    <t>311113155</t>
  </si>
  <si>
    <t>Nadzákladová zeď tl přes 300 do 400 mm z hladkých tvárnic ztraceného bednění včetně výplně z betonu tř. C 25/30</t>
  </si>
  <si>
    <t>681460051</t>
  </si>
  <si>
    <t>Nadzákladové zdi z betonových tvárnic ztraceného bednění hladkých, včetně výplně z betonu třídy C 25/30, tloušťky zdiva přes 300 do 400 mm</t>
  </si>
  <si>
    <t>https://podminky.urs.cz/item/CS_URS_2024_02/311113155</t>
  </si>
  <si>
    <t xml:space="preserve">"1. PP  pod balkonem" (2,25+2,25+1,05)*2,8</t>
  </si>
  <si>
    <t>"1. PP obvodová zeď" (14,8*2+9,01*2)*2,75</t>
  </si>
  <si>
    <t>"1. PP vnitřní zeď" 8,01*2,75</t>
  </si>
  <si>
    <t>37</t>
  </si>
  <si>
    <t>311235145.HLZ.002</t>
  </si>
  <si>
    <t>Zdivo jednovrstvé z cihel HELUZ 25 P15 na tenkovrstvou maltu tl 250 mm</t>
  </si>
  <si>
    <t>-653305821</t>
  </si>
  <si>
    <t>1. NP</t>
  </si>
  <si>
    <t>8*2,95</t>
  </si>
  <si>
    <t>2. NP</t>
  </si>
  <si>
    <t>8,01*2,9-(1*2,05)</t>
  </si>
  <si>
    <t>38</t>
  </si>
  <si>
    <t>311238805.HLZ</t>
  </si>
  <si>
    <t>Zdivo jednovrstvé tepelně izolační z cihel broušených HELUZ FAMILY 50 2in1 na tenkovrstvou maltu tl 500 mm</t>
  </si>
  <si>
    <t>540356918</t>
  </si>
  <si>
    <t>"1. NP" (15*2+9*2)*2,9</t>
  </si>
  <si>
    <t>39</t>
  </si>
  <si>
    <t>311361821</t>
  </si>
  <si>
    <t>Výztuž nosných zdí betonářskou ocelí 10 505</t>
  </si>
  <si>
    <t>-2116510432</t>
  </si>
  <si>
    <t>Výztuž nadzákladových zdí nosných svislých nebo odkloněných od svislice, rovných nebo oblých z betonářské oceli 10 505 (R) nebo BSt 500</t>
  </si>
  <si>
    <t>https://podminky.urs.cz/item/CS_URS_2024_02/311361821</t>
  </si>
  <si>
    <t>1. PP</t>
  </si>
  <si>
    <t>"BD 40 vodorovná pr. 14 mm" (9,01*2+14,8*2+8,01+2,25+2,25+1,05)*2*11*0,00121</t>
  </si>
  <si>
    <t>"BD 30 vodorovná pr. 14 mm" 8,01*2*11*0,00121</t>
  </si>
  <si>
    <t>"BD 40 svislá pr. 12 mm á 20 cm" (9,01*2+14,8*2+8,01+2,25+2,25+1,05)/0,2*0,00089</t>
  </si>
  <si>
    <t>"rohy stěn vodorovná pr. 12 mm dl. 2m" (2*4*2)*11*0,000089</t>
  </si>
  <si>
    <t>2,13*1,2 'Přepočtené koeficientem množství</t>
  </si>
  <si>
    <t>40</t>
  </si>
  <si>
    <t>314238202.HLZ</t>
  </si>
  <si>
    <t>Komínové těleso dvouprůduchové HELUZ KLASIK 200 a HELUZ IZOSTAT 160 mm v 3 m</t>
  </si>
  <si>
    <t>soubor</t>
  </si>
  <si>
    <t>-888925160</t>
  </si>
  <si>
    <t>41</t>
  </si>
  <si>
    <t>314238207.HLZ</t>
  </si>
  <si>
    <t>Příplatek ke komínovému tělesu dvouprůduchovému HELUZ KLASIK 200 a HELUZ IZOSTAT 200 za větrací šachtu</t>
  </si>
  <si>
    <t>-1700984105</t>
  </si>
  <si>
    <t>42</t>
  </si>
  <si>
    <t>314238241.HLZ</t>
  </si>
  <si>
    <t>Krakorcová deska pro obezdění dvouprůduchového komínu HELUZ</t>
  </si>
  <si>
    <t>kus</t>
  </si>
  <si>
    <t>-2053142575</t>
  </si>
  <si>
    <t>43</t>
  </si>
  <si>
    <t>314238265.HLZ</t>
  </si>
  <si>
    <t>Krycí deska základní pro dvouprůduchový komín s větrací šachtou HELUZ</t>
  </si>
  <si>
    <t>427810793</t>
  </si>
  <si>
    <t>44</t>
  </si>
  <si>
    <t>314238283.HLZ</t>
  </si>
  <si>
    <t>Ukončení dvouprůduchového komínu HELUZ HULB 20 komínovým límcem D 20 cm</t>
  </si>
  <si>
    <t>-1446567484</t>
  </si>
  <si>
    <t>45</t>
  </si>
  <si>
    <t>317168022.HLZ</t>
  </si>
  <si>
    <t>Překlad plochý HELUZ 14,5 dl 1250 mm</t>
  </si>
  <si>
    <t>1296032590</t>
  </si>
  <si>
    <t>"1. PP" 1</t>
  </si>
  <si>
    <t>"1. NP" 6</t>
  </si>
  <si>
    <t>46</t>
  </si>
  <si>
    <t>317168052.HLZ</t>
  </si>
  <si>
    <t>Překlad vysoký HELUZ 23,8 dl 1250 mm</t>
  </si>
  <si>
    <t>208952729</t>
  </si>
  <si>
    <t>"1. NP" 5</t>
  </si>
  <si>
    <t>47</t>
  </si>
  <si>
    <t>317168053.HLZ</t>
  </si>
  <si>
    <t>Překlad vysoký HELUZ 23,8 dl 1500 mm</t>
  </si>
  <si>
    <t>2108496993</t>
  </si>
  <si>
    <t>"1. PP" 8</t>
  </si>
  <si>
    <t>"1. NP" 4</t>
  </si>
  <si>
    <t>48</t>
  </si>
  <si>
    <t>317168054.HLZ</t>
  </si>
  <si>
    <t>Překlad vysoký HELUZ 23,8 dl 1750 mm</t>
  </si>
  <si>
    <t>1305694450</t>
  </si>
  <si>
    <t>"1. NP" 4*5</t>
  </si>
  <si>
    <t>49</t>
  </si>
  <si>
    <t>317941123</t>
  </si>
  <si>
    <t>Osazování ocelových válcovaných nosníků na zdivu I, IE, U, UE nebo L přes č. 14 do č. 22 nebo výšky do 220 mm</t>
  </si>
  <si>
    <t>-552100995</t>
  </si>
  <si>
    <t>Osazování ocelových válcovaných nosníků na zdivu I nebo IE nebo U nebo UE nebo L č. 14 až 22 nebo výšky do 220 mm</t>
  </si>
  <si>
    <t>https://podminky.urs.cz/item/CS_URS_2024_02/317941123</t>
  </si>
  <si>
    <t>"1. PP HEB 200" (3,5*2*0,0613)+(4*2*0,0613)</t>
  </si>
  <si>
    <t>"1. NP HEB 200" 4*2*0,0163</t>
  </si>
  <si>
    <t>50</t>
  </si>
  <si>
    <t>13010980</t>
  </si>
  <si>
    <t>ocel profilová jakost S235JR (11 375) průřez HEB 200</t>
  </si>
  <si>
    <t>-179995105</t>
  </si>
  <si>
    <t>1,05*1,08 'Přepočtené koeficientem množství</t>
  </si>
  <si>
    <t>51</t>
  </si>
  <si>
    <t>317998115</t>
  </si>
  <si>
    <t>Tepelná izolace mezi překlady v 24 cm z EPS tl 100 mm</t>
  </si>
  <si>
    <t>1490784208</t>
  </si>
  <si>
    <t>Izolace tepelná mezi překlady z pěnového polystyrenu výšky 24 cm, tloušťky 100 mm</t>
  </si>
  <si>
    <t>https://podminky.urs.cz/item/CS_URS_2024_02/317998115</t>
  </si>
  <si>
    <t>1,75*1</t>
  </si>
  <si>
    <t>1,25*1</t>
  </si>
  <si>
    <t>1,75*4</t>
  </si>
  <si>
    <t>10*1,5 'Přepočtené koeficientem množství</t>
  </si>
  <si>
    <t>52</t>
  </si>
  <si>
    <t>317998125</t>
  </si>
  <si>
    <t>Tepelná izolace mezi překlady jakékoliv výšky z EPS tl 100 mm</t>
  </si>
  <si>
    <t>510654947</t>
  </si>
  <si>
    <t>Izolace tepelná mezi překlady z pěnového polystyrenu jakékoliv výšky, tloušťky 100 mm</t>
  </si>
  <si>
    <t>https://podminky.urs.cz/item/CS_URS_2024_02/317998125</t>
  </si>
  <si>
    <t>"překlady HEB" (3,5+4+4)*0,2</t>
  </si>
  <si>
    <t>2,3*4 'Přepočtené koeficientem množství</t>
  </si>
  <si>
    <t>53</t>
  </si>
  <si>
    <t>342244211.HLZ</t>
  </si>
  <si>
    <t>Příčka z cihel broušených HELUZ 11,5 P10 na tenkovrstvou maltu tloušťky 115 mm</t>
  </si>
  <si>
    <t>1516242932</t>
  </si>
  <si>
    <t>"mč 0.02" (1,05*2,1)+(1*2,74)</t>
  </si>
  <si>
    <t>54</t>
  </si>
  <si>
    <t>342244221.HLZ</t>
  </si>
  <si>
    <t>Příčka z cihel broušených HELUZ 14 P10 na tenkovrstvou maltu tloušťky 140 mm</t>
  </si>
  <si>
    <t>-2032101394</t>
  </si>
  <si>
    <t>"mč. 01/02" 2,93*2,74</t>
  </si>
  <si>
    <t>"mč. 01" (1,88+1,05)*2,74</t>
  </si>
  <si>
    <t>1.NP</t>
  </si>
  <si>
    <t>(11,55+3,67+2,93+2,93+2,93+4,93+0,83)+2,95</t>
  </si>
  <si>
    <t>55</t>
  </si>
  <si>
    <t>342291121</t>
  </si>
  <si>
    <t>Ukotvení příček k cihelným konstrukcím plochými kotvami</t>
  </si>
  <si>
    <t>343816032</t>
  </si>
  <si>
    <t>Ukotvení příček plochými kotvami, do konstrukce cihelné</t>
  </si>
  <si>
    <t>https://podminky.urs.cz/item/CS_URS_2024_02/342291121</t>
  </si>
  <si>
    <t>"1. NP" 2,9*8</t>
  </si>
  <si>
    <t>Vodorovné konstrukce</t>
  </si>
  <si>
    <t>56</t>
  </si>
  <si>
    <t>411121127R013</t>
  </si>
  <si>
    <t>Dodávka a montáž prefabrikovaných ŽB stropů ze stropních panelů např. SPIROLL SPG20097 tl.200 mm</t>
  </si>
  <si>
    <t>-1508701198</t>
  </si>
  <si>
    <t>Montáž prefabrikovaných železobetonových stropů se zalitím spár, včetně podpěrné konstrukce, na cementovou maltu ze stropních panelů šířky do 1200 mm a délky přes 7000 mm</t>
  </si>
  <si>
    <t>57</t>
  </si>
  <si>
    <t>417321515</t>
  </si>
  <si>
    <t>Ztužující pásy a věnce ze ŽB tř. C 25/30</t>
  </si>
  <si>
    <t>58201000</t>
  </si>
  <si>
    <t>Ztužující pásy a věnce z betonu železového (bez výztuže) tř. C 25/30</t>
  </si>
  <si>
    <t>https://podminky.urs.cz/item/CS_URS_2024_02/417321515</t>
  </si>
  <si>
    <t>"1. PP" (14,8*2+9*2)*0,4*0,25+(8,01*0,4*0,25)</t>
  </si>
  <si>
    <t>"1. NP" (15*2+9*2)*0,4*0,25</t>
  </si>
  <si>
    <t>58</t>
  </si>
  <si>
    <t>417351115</t>
  </si>
  <si>
    <t>Zřízení bednění ztužujících věnců</t>
  </si>
  <si>
    <t>1695808495</t>
  </si>
  <si>
    <t>Bednění bočnic ztužujících pásů a věnců včetně vzpěr zřízení</t>
  </si>
  <si>
    <t>https://podminky.urs.cz/item/CS_URS_2024_02/417351115</t>
  </si>
  <si>
    <t>"1. PP" (14,8*2+9*2)*0,25*2+(8,01*0,25*2)</t>
  </si>
  <si>
    <t>"1. NP" (15*2+9*2)*0,25*2</t>
  </si>
  <si>
    <t>59</t>
  </si>
  <si>
    <t>417351116</t>
  </si>
  <si>
    <t>Odstranění bednění ztužujících věnců</t>
  </si>
  <si>
    <t>273333589</t>
  </si>
  <si>
    <t>Bednění bočnic ztužujících pásů a věnců včetně vzpěr odstranění</t>
  </si>
  <si>
    <t>https://podminky.urs.cz/item/CS_URS_2024_02/417351116</t>
  </si>
  <si>
    <t>60</t>
  </si>
  <si>
    <t>417361821</t>
  </si>
  <si>
    <t>Výztuž ztužujících pásů a věnců betonářskou ocelí 10 505</t>
  </si>
  <si>
    <t>-390118217</t>
  </si>
  <si>
    <t>Výztuž ztužujících pásů a věnců z betonářské oceli 10 505 (R) nebo BSt 500</t>
  </si>
  <si>
    <t>https://podminky.urs.cz/item/CS_URS_2024_02/417361821</t>
  </si>
  <si>
    <t>"1. PP" (14,8*2+9*2)*4*0,00089+(8,01*4*0,00089)</t>
  </si>
  <si>
    <t>"1. NP" (15*2+9*2)*4*0,00089</t>
  </si>
  <si>
    <t>"1. PP třmínky" (14,8*2+9*2)/0,15*1,3*0,00022+(8,01/0,15*1,3*0,00022)</t>
  </si>
  <si>
    <t>"1. NP třmínky" (15*2+9*2)/0,15*1,3*0,00022</t>
  </si>
  <si>
    <t>0,567*1,2 'Přepočtené koeficientem množství</t>
  </si>
  <si>
    <t>61</t>
  </si>
  <si>
    <t>434121415R014</t>
  </si>
  <si>
    <t>D+M Betonové točité schodiště ze dvou kusů</t>
  </si>
  <si>
    <t>1375130568</t>
  </si>
  <si>
    <t>Osazování schodišťových stupňů železobetonových s vyspárováním styčných spár, s provizorním dřevěným zábradlím a dočasným zakrytím stupnic prkny na schodnice, stupňů broušených nebo leštěných</t>
  </si>
  <si>
    <t>Úpravy povrchů, podlahy a osazování výplní</t>
  </si>
  <si>
    <t>62</t>
  </si>
  <si>
    <t>611131301</t>
  </si>
  <si>
    <t>Cementový postřik vnitřních stropů nanášený celoplošně strojně</t>
  </si>
  <si>
    <t>1188151696</t>
  </si>
  <si>
    <t>Podkladní a spojovací vrstva vnitřních omítaných ploch cementový postřik nanášený strojně celoplošně stropů</t>
  </si>
  <si>
    <t>https://podminky.urs.cz/item/CS_URS_2024_02/611131301</t>
  </si>
  <si>
    <t>63</t>
  </si>
  <si>
    <t>611341321</t>
  </si>
  <si>
    <t>Sádrová nebo vápenosádrová omítka hladká jednovrstvá vnitřních stropů rovných nanášená strojně</t>
  </si>
  <si>
    <t>1361731792</t>
  </si>
  <si>
    <t>Omítka sádrová nebo vápenosádrová vnitřních ploch nanášená strojně jednovrstvá, tloušťky do 10 mm hladká vodorovných konstrukcí stropů rovných</t>
  </si>
  <si>
    <t>https://podminky.urs.cz/item/CS_URS_2024_02/611341321</t>
  </si>
  <si>
    <t>64</t>
  </si>
  <si>
    <t>612131121</t>
  </si>
  <si>
    <t>Penetrační disperzní nátěr vnitřních stěn nanášený ručně</t>
  </si>
  <si>
    <t>-805805400</t>
  </si>
  <si>
    <t>Podkladní a spojovací vrstva vnitřních omítaných ploch penetrace disperzní nanášená ručně stěn</t>
  </si>
  <si>
    <t>https://podminky.urs.cz/item/CS_URS_2024_02/612131121</t>
  </si>
  <si>
    <t>65</t>
  </si>
  <si>
    <t>612341321</t>
  </si>
  <si>
    <t>Sádrová nebo vápenosádrová omítka hladká jednovrstvá vnitřních stěn nanášená strojně</t>
  </si>
  <si>
    <t>-173857430</t>
  </si>
  <si>
    <t>Omítka sádrová nebo vápenosádrová vnitřních ploch nanášená strojně jednovrstvá, tloušťky do 10 mm hladká svislých konstrukcí stěn</t>
  </si>
  <si>
    <t>https://podminky.urs.cz/item/CS_URS_2024_02/612341321</t>
  </si>
  <si>
    <t>"001" (3*2+2,93*2)*2,8+(6,6*2,8)</t>
  </si>
  <si>
    <t>"002" (3,82*2+2,93*2)*2,8</t>
  </si>
  <si>
    <t>"003" (7,01*2+4,78*2)*2,8</t>
  </si>
  <si>
    <t>"004" (6,59*2+8,01*2)*2,85</t>
  </si>
  <si>
    <t>"101" (3,015*2+2,93)*2,7</t>
  </si>
  <si>
    <t>"102" (8,01+2,52+2,93+4,48+4,94+7,01)*2,7</t>
  </si>
  <si>
    <t>"103" (1,19*2+2,93*2)*2,7</t>
  </si>
  <si>
    <t>"104" (3,685*2+1,26*2)*2,7</t>
  </si>
  <si>
    <t>"105" (2,55*2+2,93*2)*2,7</t>
  </si>
  <si>
    <t>"106" (4,05*2+2,93*2)*2,7</t>
  </si>
  <si>
    <t>"107" (2,88*2+4,93*2)*2,7</t>
  </si>
  <si>
    <t>"108" (3,685*2+3,54*2)*2,7</t>
  </si>
  <si>
    <t>66</t>
  </si>
  <si>
    <t>612345111</t>
  </si>
  <si>
    <t>Sádrová hladká omítka rýh ve stěnách š do 150 mm v pl. do 10 % (opravy po instalacích)</t>
  </si>
  <si>
    <t>-668835485</t>
  </si>
  <si>
    <t>Sádrová nebo vápenosádrová omítka rýh hladká ve stěnách, šířky rýhy do 150 mm</t>
  </si>
  <si>
    <t>https://podminky.urs.cz/item/CS_URS_2024_02/612345111</t>
  </si>
  <si>
    <t>541,051*0,1 'Přepočtené koeficientem množství</t>
  </si>
  <si>
    <t>67</t>
  </si>
  <si>
    <t>619991001</t>
  </si>
  <si>
    <t>Zakrytí podlahy fólií před znečištěním</t>
  </si>
  <si>
    <t>-1699926241</t>
  </si>
  <si>
    <t>Zakrytí vnitřních ploch před znečištěním fólií včetně pozdějšího odkrytí podlah</t>
  </si>
  <si>
    <t>https://podminky.urs.cz/item/CS_URS_2024_02/619991001</t>
  </si>
  <si>
    <t>101,04+126,68</t>
  </si>
  <si>
    <t>68</t>
  </si>
  <si>
    <t>619991005</t>
  </si>
  <si>
    <t>Zakrytí vnějších svislých ploch nebo výplní otvorů fólií</t>
  </si>
  <si>
    <t>973103465</t>
  </si>
  <si>
    <t>Zakrytí vnitřních ploch před znečištěním fólií včetně pozdějšího odkrytí stěn nebo svislých ploch</t>
  </si>
  <si>
    <t>https://podminky.urs.cz/item/CS_URS_2024_02/619991005</t>
  </si>
  <si>
    <t>"1. PP" (1,25*1)*2+(1,5*1)*2+(3*2,16)+(3,5*2,34)</t>
  </si>
  <si>
    <t>"1. NP" (1*0,75)+(1,5*1,25)*3+(1,5*0,75)+(3,5*2,085)+(1,5*2,1)</t>
  </si>
  <si>
    <t>69</t>
  </si>
  <si>
    <t>621221021</t>
  </si>
  <si>
    <t>Montáž kontaktního zateplení vnitřních podhledů lepením a mechanickým kotvením desek z minerální vlny s podélnou orientací do betonu a zdiva tl přes 80 do 120 mm</t>
  </si>
  <si>
    <t>-1252173163</t>
  </si>
  <si>
    <t>Montáž kontaktního zateplení lepením a mechanickým kotvením z desek minerální vlny s podélnou orientací vláken nebo kombinovaných (dodávka ve specifikaci) na vnější podhledy, na podklad betonový nebo z lehčeného betonu nebo keramický, tloušťky desek přes 80 do 120 mm</t>
  </si>
  <si>
    <t>https://podminky.urs.cz/item/CS_URS_2024_02/621221021</t>
  </si>
  <si>
    <t>"1. PP" 101,04</t>
  </si>
  <si>
    <t>"0.01" -4,72</t>
  </si>
  <si>
    <t>70</t>
  </si>
  <si>
    <t>63152263</t>
  </si>
  <si>
    <t>deska tepelně izolační minerální kontaktních fasád podélné vlákno λ=0,034 tl 100mm</t>
  </si>
  <si>
    <t>-1456559351</t>
  </si>
  <si>
    <t>96,32*1,05 'Přepočtené koeficientem množství</t>
  </si>
  <si>
    <t>71</t>
  </si>
  <si>
    <t>622143003</t>
  </si>
  <si>
    <t>Montáž omítkových plastových nebo pozinkovaných rohových profilů (vnitřní, vnější( omítky)</t>
  </si>
  <si>
    <t>1052308925</t>
  </si>
  <si>
    <t>Montáž omítkových profilů plastových, pozinkovaných nebo dřevěných upevněných vtlačením do podkladní vrstvy nebo přibitím rohových s tkaninou</t>
  </si>
  <si>
    <t>https://podminky.urs.cz/item/CS_URS_2024_02/622143003</t>
  </si>
  <si>
    <t>"rohy domu" 3,375*2+6*2</t>
  </si>
  <si>
    <t>"garážová vrata" (2,34*2+3,5)*2</t>
  </si>
  <si>
    <t>"balkonová okna" (2,16*2+3)*2+(2,025*2+3,5)*2</t>
  </si>
  <si>
    <t>"okno 5" (0,75*2+1)*2</t>
  </si>
  <si>
    <t>"okno 6" (1,25*2+1,5)*3*2</t>
  </si>
  <si>
    <t>"okno 7" (1*2+1,5)*2*2</t>
  </si>
  <si>
    <t>"okno 8" (1*2+1,25)*2</t>
  </si>
  <si>
    <t>"okno 9" (0,75*2+1,25)*2</t>
  </si>
  <si>
    <t>"okno 10" (0,75*2+1,5)*2</t>
  </si>
  <si>
    <t>"vstupní dveře" (2,1*2+1,5)*2</t>
  </si>
  <si>
    <t>72</t>
  </si>
  <si>
    <t>55343021</t>
  </si>
  <si>
    <t>profil rohový Pz s kulatou hlavou pro vnitřní omítky tl 12mm</t>
  </si>
  <si>
    <t>-270870745</t>
  </si>
  <si>
    <t>137,25*1,2 'Přepočtené koeficientem množství</t>
  </si>
  <si>
    <t>73</t>
  </si>
  <si>
    <t>622143004</t>
  </si>
  <si>
    <t>Montáž omítkových samolepících začišťovacích profilů pro spojení s okenním rámem</t>
  </si>
  <si>
    <t>-1934318732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</si>
  <si>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</si>
  <si>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https://podminky.urs.cz/item/CS_URS_2024_02/622143004</t>
  </si>
  <si>
    <t>74</t>
  </si>
  <si>
    <t>28342205</t>
  </si>
  <si>
    <t>profil napojovací okenní PVC s výztužnou tkaninou 6mm</t>
  </si>
  <si>
    <t>-1134103550</t>
  </si>
  <si>
    <t>118,5*1,05 'Přepočtené koeficientem množství</t>
  </si>
  <si>
    <t>75</t>
  </si>
  <si>
    <t>622211021</t>
  </si>
  <si>
    <t>Montáž kontaktního zateplení vnějších stěn lepením a mechanickým kotvením polystyrénových desek do betonu a zdiva tl přes 80 do 120 mm</t>
  </si>
  <si>
    <t>-760675074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</si>
  <si>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80 do 120 mm</t>
  </si>
  <si>
    <t>https://podminky.urs.cz/item/CS_URS_2024_02/622211021</t>
  </si>
  <si>
    <t>"pohled západní" 14,8*3,55</t>
  </si>
  <si>
    <t>"pohled jižní" 9*1,9</t>
  </si>
  <si>
    <t>"pohled severní" 9*1,9</t>
  </si>
  <si>
    <t>76</t>
  </si>
  <si>
    <t>28376423</t>
  </si>
  <si>
    <t>deska XPS hrana polodrážková a hladký povrch 300kPA λ=0,035 tl 120mm</t>
  </si>
  <si>
    <t>-855239331</t>
  </si>
  <si>
    <t>86,74*1,1 'Přepočtené koeficientem množství</t>
  </si>
  <si>
    <t>77</t>
  </si>
  <si>
    <t>622131301</t>
  </si>
  <si>
    <t>Cementový postřik vnějších stěn nanášený celoplošně strojně</t>
  </si>
  <si>
    <t>906810080</t>
  </si>
  <si>
    <t>Podkladní a spojovací vrstva vnějších omítaných ploch cementový postřik nanášený strojně celoplošně stěn</t>
  </si>
  <si>
    <t>https://podminky.urs.cz/item/CS_URS_2024_02/622131301</t>
  </si>
  <si>
    <t>"pohled východní" 15*6,22</t>
  </si>
  <si>
    <t>"pohled západní" 15*3</t>
  </si>
  <si>
    <t>"pohled jižní" 9*4,53</t>
  </si>
  <si>
    <t>"pohled severní" 9*4,75</t>
  </si>
  <si>
    <t>"odpočet plochy pod úrovní terénu" -17,1*2</t>
  </si>
  <si>
    <t>78</t>
  </si>
  <si>
    <t>622321321</t>
  </si>
  <si>
    <t>Vápenocementová omítka hladká jednovrstvá vnějších stěn nanášená strojně</t>
  </si>
  <si>
    <t>1103798988</t>
  </si>
  <si>
    <t>Omítka vápenocementová vnějších ploch nanášená strojně jednovrstvá, tloušťky do 15 mm hladká stěn</t>
  </si>
  <si>
    <t>https://podminky.urs.cz/item/CS_URS_2024_02/622321321</t>
  </si>
  <si>
    <t>79</t>
  </si>
  <si>
    <t>622135011</t>
  </si>
  <si>
    <t>Vyrovnání podkladu vnějších stěn tmelem tl do 2 mm</t>
  </si>
  <si>
    <t>1174619275</t>
  </si>
  <si>
    <t>Vyrovnání nerovností podkladu vnějších omítaných ploch tmelem, tl. do 2 mm stěn</t>
  </si>
  <si>
    <t>https://podminky.urs.cz/item/CS_URS_2024_02/622135011</t>
  </si>
  <si>
    <t>80</t>
  </si>
  <si>
    <t>622151031</t>
  </si>
  <si>
    <t>Penetrační silikonový nátěr vnějších pastovitých tenkovrstvých omítek stěn</t>
  </si>
  <si>
    <t>-1213632773</t>
  </si>
  <si>
    <t>Penetrační nátěr vnějších pastovitých tenkovrstvých omítek silikonový stěn</t>
  </si>
  <si>
    <t>https://podminky.urs.cz/item/CS_URS_2024_02/622151031</t>
  </si>
  <si>
    <t>81</t>
  </si>
  <si>
    <t>622531012.LBC.004</t>
  </si>
  <si>
    <t>Tenkovrstvá silikonová omítka ACTIVCEM, zatíraná 1,5 mm vnějších stěn</t>
  </si>
  <si>
    <t>1036355671</t>
  </si>
  <si>
    <t>82</t>
  </si>
  <si>
    <t>629135102</t>
  </si>
  <si>
    <t>Vyrovnávací vrstva pod klempířské prvky z MC š přes 150 do 300 mm</t>
  </si>
  <si>
    <t>-612380421</t>
  </si>
  <si>
    <t>Vyrovnávací vrstva z cementové malty pod klempířskými prvky šířky přes 150 do 300 mm</t>
  </si>
  <si>
    <t>https://podminky.urs.cz/item/CS_URS_2024_02/629135102</t>
  </si>
  <si>
    <t>"1. PP" (1,25*2)+(1,5*2)</t>
  </si>
  <si>
    <t>"1. NP" (1,5*4)+1</t>
  </si>
  <si>
    <t>83</t>
  </si>
  <si>
    <t>629991011</t>
  </si>
  <si>
    <t>Zakrytí výplní otvorů a vnějších svislých ploch fólií přilepenou lepící páskou</t>
  </si>
  <si>
    <t>-1173766456</t>
  </si>
  <si>
    <t>Zakrytí vnějších, vnitřních ploch před znečištěním včetně pozdějšího odkrytí výplní otvorů a svislých ploch fólií přilepenou lepící páskou</t>
  </si>
  <si>
    <t>https://podminky.urs.cz/item/CS_URS_2024_02/629991011</t>
  </si>
  <si>
    <t>38,118*2 'Přepočtené koeficientem množství</t>
  </si>
  <si>
    <t>84</t>
  </si>
  <si>
    <t>631311115</t>
  </si>
  <si>
    <t>Mazanina tl přes 50 do 80 mm z betonu prostého bez zvýšených nároků na prostředí tř. C 20/25</t>
  </si>
  <si>
    <t>-1017805784</t>
  </si>
  <si>
    <t>Mazanina z betonu prostého bez zvýšených nároků na prostředí tl. přes 50 do 80 mm tř. C 20/25</t>
  </si>
  <si>
    <t>https://podminky.urs.cz/item/CS_URS_2024_02/631311115</t>
  </si>
  <si>
    <t>"1. PP" (48,26*0,05)+(52,28*0,09)</t>
  </si>
  <si>
    <t>"1. NP" 126,68*0,05</t>
  </si>
  <si>
    <t>85</t>
  </si>
  <si>
    <t>631319171</t>
  </si>
  <si>
    <t>Příplatek k mazanině tl přes 50 do 80 mm za stržení povrchu spodní vrstvy před vložením výztuže</t>
  </si>
  <si>
    <t>830406739</t>
  </si>
  <si>
    <t>Příplatek k cenám mazanin za stržení povrchu spodní vrstvy mazaniny latí před vložením výztuže nebo pletiva pro tl. obou vrstev mazaniny přes 50 do 80 mm</t>
  </si>
  <si>
    <t>https://podminky.urs.cz/item/CS_URS_2024_02/631319171</t>
  </si>
  <si>
    <t>86</t>
  </si>
  <si>
    <t>631362021</t>
  </si>
  <si>
    <t>Výztuž mazanin svařovanými sítěmi Kari 150/150/4 mm</t>
  </si>
  <si>
    <t>669012501</t>
  </si>
  <si>
    <t>Výztuž mazanin ze svařovaných sítí z drátů typu KARI</t>
  </si>
  <si>
    <t>https://podminky.urs.cz/item/CS_URS_2024_02/631362021</t>
  </si>
  <si>
    <t>"1. PP" 101,04*0,001353</t>
  </si>
  <si>
    <t>"1. NP" 126,68*0,001353</t>
  </si>
  <si>
    <t>0,308*1,08 'Přepočtené koeficientem množství</t>
  </si>
  <si>
    <t>87</t>
  </si>
  <si>
    <t>632481213</t>
  </si>
  <si>
    <t>Separační vrstva z PE fólie</t>
  </si>
  <si>
    <t>198000270</t>
  </si>
  <si>
    <t>Separační vrstva k oddělení podlahových vrstev z polyetylénové fólie</t>
  </si>
  <si>
    <t>https://podminky.urs.cz/item/CS_URS_2024_02/632481213</t>
  </si>
  <si>
    <t>"1. NP" 126,68</t>
  </si>
  <si>
    <t>227,72*1,15 'Přepočtené koeficientem množství</t>
  </si>
  <si>
    <t>88</t>
  </si>
  <si>
    <t>634112113</t>
  </si>
  <si>
    <t>Obvodová dilatace podlahovým páskem z pěnového PE mezi stěnou a mazaninou nebo potěrem v 80 mm</t>
  </si>
  <si>
    <t>2126777148</t>
  </si>
  <si>
    <t>Obvodová dilatace mezi stěnou a mazaninou nebo potěrem podlahovým páskem z pěnového PE tl. do 10 mm, výšky 80 mm</t>
  </si>
  <si>
    <t>https://podminky.urs.cz/item/CS_URS_2024_02/634112113</t>
  </si>
  <si>
    <t>"001" 3*2+2,93*2</t>
  </si>
  <si>
    <t>"002" 3,82*2+2,93*2</t>
  </si>
  <si>
    <t>"003" 7,01*2+4,78*2</t>
  </si>
  <si>
    <t>"101" 3,015*2+2,93*2</t>
  </si>
  <si>
    <t>"102" 8,01+2,52+2,93+4,48+4,94+7,01</t>
  </si>
  <si>
    <t>"103" 1,19*2+2,93*2</t>
  </si>
  <si>
    <t>"104" 3,685*2+1,26*2</t>
  </si>
  <si>
    <t>"105" 2,55*2+2,93*2</t>
  </si>
  <si>
    <t>"106" 4,05*2+2,93*2</t>
  </si>
  <si>
    <t>"107" 2,88*2+4,93*2</t>
  </si>
  <si>
    <t>"108" 3,685*2+3,54*2</t>
  </si>
  <si>
    <t>89</t>
  </si>
  <si>
    <t>636311111</t>
  </si>
  <si>
    <t>Kladení dlažby z betonových dlaždic 40x40 cm na sucho na terče z umělé hmoty do výšky do 25 mm</t>
  </si>
  <si>
    <t>491444289</t>
  </si>
  <si>
    <t>Kladení dlažby z betonových dlaždic na sucho na terče z umělé hmoty o rozměru dlažby 40x40 cm, o výšce terče do 25 mm</t>
  </si>
  <si>
    <t>https://podminky.urs.cz/item/CS_URS_2024_02/636311111</t>
  </si>
  <si>
    <t>90</t>
  </si>
  <si>
    <t>59245716</t>
  </si>
  <si>
    <t>dlažba plošná terasová betonová 400x400mm tl 40mm vymývaný povrch</t>
  </si>
  <si>
    <t>-1335156840</t>
  </si>
  <si>
    <t>12,97*1,02 'Přepočtené koeficientem množství</t>
  </si>
  <si>
    <t>91</t>
  </si>
  <si>
    <t>637211124</t>
  </si>
  <si>
    <t>Okapový chodník z betonových dlaždic tl 50 mm kladených do písku se zalitím spár MC</t>
  </si>
  <si>
    <t>-1158596633</t>
  </si>
  <si>
    <t>Okapový chodník z dlaždic betonových do písku se zalitím spár cementovou maltou, tl. dlaždic 50 mm</t>
  </si>
  <si>
    <t>https://podminky.urs.cz/item/CS_URS_2024_02/637211124</t>
  </si>
  <si>
    <t>(14,8*2+9*2)*0,5-(1,25+1,25+1,5+1,5+3+3,5)*0,5</t>
  </si>
  <si>
    <t>Ostatní konstrukce a práce, bourání</t>
  </si>
  <si>
    <t>92</t>
  </si>
  <si>
    <t>916331112</t>
  </si>
  <si>
    <t>Osazení zahradního obrubníku betonového do lože z betonu s boční opěrou</t>
  </si>
  <si>
    <t>-673352528</t>
  </si>
  <si>
    <t>Osazení zahradního obrubníku betonového s ložem tl. od 50 do 100 mm z betonu prostého tř. C 12/15 s boční opěrou z betonu prostého tř. C 12/15</t>
  </si>
  <si>
    <t>https://podminky.urs.cz/item/CS_URS_2024_02/916331112</t>
  </si>
  <si>
    <t>(14,8*2+9*2)-(1,25+1,25+1,5+1,5+3+3,5)</t>
  </si>
  <si>
    <t>93</t>
  </si>
  <si>
    <t>59217001</t>
  </si>
  <si>
    <t>obrubník zahradní betonový 1000x50x250mm</t>
  </si>
  <si>
    <t>-1196443769</t>
  </si>
  <si>
    <t>35,6*1,1 'Přepočtené koeficientem množství</t>
  </si>
  <si>
    <t>94</t>
  </si>
  <si>
    <t>941211111</t>
  </si>
  <si>
    <t>Montáž lešení řadového rámového lehkého zatížení do 200 kg/m2 š od 0,6 do 0,9 m v do 10 m</t>
  </si>
  <si>
    <t>1393033191</t>
  </si>
  <si>
    <t>Lešení řadové rámové lehké pracovní s podlahami s provozním zatížením tř. 3 do 200 kg/m2 šířky tř. SW06 od 0,6 do 0,9 m výšky do 10 m montáž</t>
  </si>
  <si>
    <t>https://podminky.urs.cz/item/CS_URS_2024_02/941211111</t>
  </si>
  <si>
    <t>"pohled východní" 15*6,7</t>
  </si>
  <si>
    <t>"pohled jižní" 12*4,5</t>
  </si>
  <si>
    <t>"pohled severní" 12*5,5</t>
  </si>
  <si>
    <t>"pohled východní" 15*3</t>
  </si>
  <si>
    <t>95</t>
  </si>
  <si>
    <t>941211211</t>
  </si>
  <si>
    <t>Příplatek k lešení řadovému rámovému lehkému do 200 kg/m2 š od 0,6 do 0,9 m v do 10 m za každý den použití</t>
  </si>
  <si>
    <t>-1810676910</t>
  </si>
  <si>
    <t>Lešení řadové rámové lehké pracovní s podlahami s provozním zatížením tř. 3 do 200 kg/m2 šířky tř. SW06 od 0,6 do 0,9 m výšky do 10 m příplatek za každý den použití</t>
  </si>
  <si>
    <t>https://podminky.urs.cz/item/CS_URS_2024_02/941211211</t>
  </si>
  <si>
    <t>265,5*60</t>
  </si>
  <si>
    <t>96</t>
  </si>
  <si>
    <t>941211811</t>
  </si>
  <si>
    <t>Demontáž lešení řadového rámového lehkého zatížení do 200 kg/m2 š od 0,6 do 0,9 m v do 10 m</t>
  </si>
  <si>
    <t>-1366628190</t>
  </si>
  <si>
    <t>Lešení řadové rámové lehké pracovní s podlahami s provozním zatížením tř. 3 do 200 kg/m2 šířky tř. SW06 od 0,6 do 0,9 m výšky do 10 m demontáž</t>
  </si>
  <si>
    <t>https://podminky.urs.cz/item/CS_URS_2024_02/941211811</t>
  </si>
  <si>
    <t>97</t>
  </si>
  <si>
    <t>949101111</t>
  </si>
  <si>
    <t>Lešení pomocné pro objekty pozemních staveb s lešeňovou podlahou v do 1,9 m zatížení do 150 kg/m2</t>
  </si>
  <si>
    <t>-1027875040</t>
  </si>
  <si>
    <t>Lešení pomocné pracovní pro objekty pozemních staveb pro zatížení do 150 kg/m2, o výšce lešeňové podlahy do 1,9 m</t>
  </si>
  <si>
    <t>https://podminky.urs.cz/item/CS_URS_2024_02/949101111</t>
  </si>
  <si>
    <t>"1. PP" 101,18</t>
  </si>
  <si>
    <t>"1. NP" 101,04</t>
  </si>
  <si>
    <t>98</t>
  </si>
  <si>
    <t>952901111</t>
  </si>
  <si>
    <t>Vyčištění budov bytové a občanské výstavby při výšce podlaží do 4 m</t>
  </si>
  <si>
    <t>584823299</t>
  </si>
  <si>
    <t>Vyčištění budov nebo objektů před předáním do užívání budov bytové nebo občanské výstavby, světlé výšky podlaží do 4 m</t>
  </si>
  <si>
    <t>https://podminky.urs.cz/item/CS_URS_2024_02/952901111</t>
  </si>
  <si>
    <t>99</t>
  </si>
  <si>
    <t>993111111</t>
  </si>
  <si>
    <t>Dovoz a odvoz lešení řadového do 10 km včetně naložení a složení</t>
  </si>
  <si>
    <t>-113875611</t>
  </si>
  <si>
    <t>Dovoz a odvoz lešení včetně naložení a složení řadového, na vzdálenost do 10 km</t>
  </si>
  <si>
    <t>https://podminky.urs.cz/item/CS_URS_2024_02/993111111</t>
  </si>
  <si>
    <t>100</t>
  </si>
  <si>
    <t>993111119</t>
  </si>
  <si>
    <t>Příplatek k ceně dovozu a odvozu lešení řadového ZKD 10 km přes 10 km</t>
  </si>
  <si>
    <t>2084542037</t>
  </si>
  <si>
    <t>Dovoz a odvoz lešení včetně naložení a složení řadového, na vzdálenost Příplatek k ceně za každých dalších i započatých 10 km přes 10 km</t>
  </si>
  <si>
    <t>https://podminky.urs.cz/item/CS_URS_2024_02/993111119</t>
  </si>
  <si>
    <t>265,5*2 'Přepočtené koeficientem množství</t>
  </si>
  <si>
    <t>997</t>
  </si>
  <si>
    <t>Přesun sutě</t>
  </si>
  <si>
    <t>101</t>
  </si>
  <si>
    <t>997013211</t>
  </si>
  <si>
    <t>Vnitrostaveništní doprava suti a vybouraných hmot pro budovy v do 6 m ručně</t>
  </si>
  <si>
    <t>-1234375451</t>
  </si>
  <si>
    <t>Vnitrostaveništní doprava suti a vybouraných hmot vodorovně do 50 m s naložením ručně pro budovy a haly výšky do 6 m</t>
  </si>
  <si>
    <t>https://podminky.urs.cz/item/CS_URS_2024_02/997013211</t>
  </si>
  <si>
    <t>5*1,33 'Přepočtené koeficientem množství</t>
  </si>
  <si>
    <t>102</t>
  </si>
  <si>
    <t>997013501</t>
  </si>
  <si>
    <t>Odvoz suti a vybouraných hmot na skládku nebo meziskládku do 1 km se složením</t>
  </si>
  <si>
    <t>-772258498</t>
  </si>
  <si>
    <t>Odvoz suti a vybouraných hmot na skládku nebo meziskládku se složením, na vzdálenost do 1 km</t>
  </si>
  <si>
    <t>https://podminky.urs.cz/item/CS_URS_2024_02/997013501</t>
  </si>
  <si>
    <t>103</t>
  </si>
  <si>
    <t>997013509</t>
  </si>
  <si>
    <t>Příplatek k odvozu suti a vybouraných hmot na skládku ZKD 1 km přes 1 km</t>
  </si>
  <si>
    <t>1046318405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</si>
  <si>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</si>
  <si>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</si>
  <si>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>6,65*21,4 'Přepočtené koeficientem množství</t>
  </si>
  <si>
    <t>104</t>
  </si>
  <si>
    <t>997013871</t>
  </si>
  <si>
    <t>Poplatek za uložení stavebního odpadu na recyklační skládce (skládkovné) směsného stavebního a demoličního kód odpadu 17 09 04</t>
  </si>
  <si>
    <t>1969238498</t>
  </si>
  <si>
    <t>Poplatek za uložení stavebního odpadu na recyklační skládce (skládkovné) směsného stavebního a demoličního zatříděného do Katalogu odpadů pod kódem 17 09 04</t>
  </si>
  <si>
    <t>https://podminky.urs.cz/item/CS_URS_2024_02/997013871</t>
  </si>
  <si>
    <t>998</t>
  </si>
  <si>
    <t>Přesun hmot</t>
  </si>
  <si>
    <t>105</t>
  </si>
  <si>
    <t>998011001</t>
  </si>
  <si>
    <t>Přesun hmot pro budovy zděné v do 6 m</t>
  </si>
  <si>
    <t>-237082632</t>
  </si>
  <si>
    <t>Přesun hmot pro budovy občanské výstavby, bydlení, výrobu a služby s nosnou svislou konstrukcí zděnou z cihel, tvárnic nebo kamene vodorovná dopravní vzdálenost do 100 m základní pro budovy výšky do 6 m</t>
  </si>
  <si>
    <t>https://podminky.urs.cz/item/CS_URS_2024_02/998011001</t>
  </si>
  <si>
    <t>PSV</t>
  </si>
  <si>
    <t>Práce a dodávky PSV</t>
  </si>
  <si>
    <t>711</t>
  </si>
  <si>
    <t>Izolace proti vodě, vlhkosti a plynům</t>
  </si>
  <si>
    <t>106</t>
  </si>
  <si>
    <t>711111001</t>
  </si>
  <si>
    <t>Provedení izolace proti zemní vlhkosti vodorovné za studena nátěrem penetračním</t>
  </si>
  <si>
    <t>-1684735145</t>
  </si>
  <si>
    <t>Provedení izolace proti zemní vlhkosti natěradly a tmely za studena na ploše vodorovné V nátěrem penetračním</t>
  </si>
  <si>
    <t>https://podminky.urs.cz/item/CS_URS_2024_02/711111001</t>
  </si>
  <si>
    <t>"základová deska" 14,8*8,71</t>
  </si>
  <si>
    <t>107</t>
  </si>
  <si>
    <t>711112001</t>
  </si>
  <si>
    <t>Provedení izolace proti zemní vlhkosti svislé za studena nátěrem penetračním</t>
  </si>
  <si>
    <t>-305106269</t>
  </si>
  <si>
    <t>Provedení izolace proti zemní vlhkosti natěradly a tmely za studena na ploše svislé S nátěrem penetračním</t>
  </si>
  <si>
    <t>https://podminky.urs.cz/item/CS_URS_2024_02/711112001</t>
  </si>
  <si>
    <t>108</t>
  </si>
  <si>
    <t>11163150</t>
  </si>
  <si>
    <t>lak penetrační asfaltový</t>
  </si>
  <si>
    <t>-1902951988</t>
  </si>
  <si>
    <t>128,908+86,74</t>
  </si>
  <si>
    <t>215,648*0,0003 'Přepočtené koeficientem množství</t>
  </si>
  <si>
    <t>109</t>
  </si>
  <si>
    <t>711141559</t>
  </si>
  <si>
    <t>Provedení izolace proti zemní vlhkosti pásy přitavením vodorovné NAIP</t>
  </si>
  <si>
    <t>-1523250480</t>
  </si>
  <si>
    <t>Provedení izolace proti zemní vlhkosti pásy přitavením NAIP na ploše vodorovné V</t>
  </si>
  <si>
    <t>https://podminky.urs.cz/item/CS_URS_2024_02/711141559</t>
  </si>
  <si>
    <t>110</t>
  </si>
  <si>
    <t>BTX.40000014</t>
  </si>
  <si>
    <t>BITALBIT S 35 Al radon (role/10m2)</t>
  </si>
  <si>
    <t>855097045</t>
  </si>
  <si>
    <t>BITALBIT S (role/10m2)</t>
  </si>
  <si>
    <t>128,908</t>
  </si>
  <si>
    <t>128,908*1,22 'Přepočtené koeficientem množství</t>
  </si>
  <si>
    <t>111</t>
  </si>
  <si>
    <t>711142559</t>
  </si>
  <si>
    <t>Provedení izolace proti zemní vlhkosti pásy přitavením svislé NAIP</t>
  </si>
  <si>
    <t>1869404587</t>
  </si>
  <si>
    <t>Provedení izolace proti zemní vlhkosti pásy přitavením NAIP na ploše svislé S</t>
  </si>
  <si>
    <t>https://podminky.urs.cz/item/CS_URS_2024_02/711142559</t>
  </si>
  <si>
    <t>112</t>
  </si>
  <si>
    <t>62853003</t>
  </si>
  <si>
    <t>pás asfaltový natavitelný modifikovaný SBS s vložkou ze skleněné tkaniny a spalitelnou PE fólií nebo jemnozrnným minerálním posypem na horním povrchu tl 3,5mm</t>
  </si>
  <si>
    <t>-1509364606</t>
  </si>
  <si>
    <t>86,74*1,221 'Přepočtené koeficientem množství</t>
  </si>
  <si>
    <t>113</t>
  </si>
  <si>
    <t>62853004</t>
  </si>
  <si>
    <t>pás asfaltový natavitelný modifikovaný SBS s vložkou ze skleněné tkaniny a spalitelnou PE fólií nebo jemnozrnným minerálním posypem na horním povrchu tl 4,0mm</t>
  </si>
  <si>
    <t>-1267857945</t>
  </si>
  <si>
    <t>114</t>
  </si>
  <si>
    <t>711161222</t>
  </si>
  <si>
    <t>Izolace proti zemní vlhkosti nopovou fólií s textilií svislá, nopek v 8,0 mm, tl do 0,6 mm</t>
  </si>
  <si>
    <t>958972326</t>
  </si>
  <si>
    <t>Izolace proti zemní vlhkosti a beztlakové vodě nopovými fóliemi na ploše svislé S vrstva ochranná, odvětrávací a drenážní s nakašírovanou filtrační textilií výška nopku 8,0 mm, tl. fólie do 0,6 mm</t>
  </si>
  <si>
    <t>https://podminky.urs.cz/item/CS_URS_2024_02/711161222</t>
  </si>
  <si>
    <t>115</t>
  </si>
  <si>
    <t>711161384</t>
  </si>
  <si>
    <t>Izolace proti zemní vlhkosti nopovou fólií ukončení provětrávací lištou</t>
  </si>
  <si>
    <t>-818574013</t>
  </si>
  <si>
    <t>Izolace proti zemní vlhkosti a beztlakové vodě nopovými fóliemi ostatní ukončení izolace provětrávací lištou</t>
  </si>
  <si>
    <t>https://podminky.urs.cz/item/CS_URS_2024_02/711161384</t>
  </si>
  <si>
    <t>"pohled západní" 14,8</t>
  </si>
  <si>
    <t>"pohled jižní" 9</t>
  </si>
  <si>
    <t>"pohled severní" 9</t>
  </si>
  <si>
    <t>116</t>
  </si>
  <si>
    <t>998711312</t>
  </si>
  <si>
    <t>Přesun hmot procentní pro izolace proti vodě, vlhkosti a plynům ruční v objektech v přes 6 do 12 m</t>
  </si>
  <si>
    <t>%</t>
  </si>
  <si>
    <t>2031638515</t>
  </si>
  <si>
    <t>Přesun hmot pro izolace proti vodě, vlhkosti a plynům stanovený procentní sazbou (%) z ceny vodorovná dopravní vzdálenost do 50 m ruční (bez užití mechanizace) v objektech výšky přes 6 do 12 m</t>
  </si>
  <si>
    <t>https://podminky.urs.cz/item/CS_URS_2024_02/998711312</t>
  </si>
  <si>
    <t>713</t>
  </si>
  <si>
    <t>Izolace tepelné</t>
  </si>
  <si>
    <t>117</t>
  </si>
  <si>
    <t>713121111</t>
  </si>
  <si>
    <t>Montáž izolace tepelné podlah volně kladenými rohožemi, pásy, dílci, deskami 1 vrstva</t>
  </si>
  <si>
    <t>-2106712908</t>
  </si>
  <si>
    <t>Montáž tepelné izolace podlah rohožemi, pásy, deskami, dílci, bloky (izolační materiál ve specifikaci) kladenými volně jednovrstvá</t>
  </si>
  <si>
    <t>https://podminky.urs.cz/item/CS_URS_2024_02/713121111</t>
  </si>
  <si>
    <t>118</t>
  </si>
  <si>
    <t>28376555</t>
  </si>
  <si>
    <t>deska polystyrénová pro snížení kročejového hluku (max. zatížení 4 kN/m2) tl 50mm</t>
  </si>
  <si>
    <t>-1954273286</t>
  </si>
  <si>
    <t>126,68*1,05 'Přepočtené koeficientem množství</t>
  </si>
  <si>
    <t>119</t>
  </si>
  <si>
    <t>713121121</t>
  </si>
  <si>
    <t>Montáž izolace tepelné podlah volně kladenými rohožemi, pásy, dílci, deskami 2 vrstvy</t>
  </si>
  <si>
    <t>-1301340733</t>
  </si>
  <si>
    <t>Montáž tepelné izolace podlah rohožemi, pásy, deskami, dílci, bloky (izolační materiál ve specifikaci) kladenými volně dvouvrstvá</t>
  </si>
  <si>
    <t>https://podminky.urs.cz/item/CS_URS_2024_02/713121121</t>
  </si>
  <si>
    <t>"1. PP" 4,72+10,95+33,09</t>
  </si>
  <si>
    <t>48,76*2 'Přepočtené koeficientem množství</t>
  </si>
  <si>
    <t>120</t>
  </si>
  <si>
    <t>28372309</t>
  </si>
  <si>
    <t>deska EPS 100 pro konstrukce s běžným zatížením λ=0,037 tl 100mm</t>
  </si>
  <si>
    <t>595627869</t>
  </si>
  <si>
    <t>48,76*1,1 'Přepočtené koeficientem množství</t>
  </si>
  <si>
    <t>121</t>
  </si>
  <si>
    <t>28372308</t>
  </si>
  <si>
    <t>deska EPS 100 pro konstrukce s běžným zatížením λ=0,037 tl 80mm</t>
  </si>
  <si>
    <t>1531703417</t>
  </si>
  <si>
    <t>122</t>
  </si>
  <si>
    <t>998713312</t>
  </si>
  <si>
    <t>Přesun hmot procentní pro izolace tepelné ruční v objektech v přes 6 do 12 m</t>
  </si>
  <si>
    <t>-1430433017</t>
  </si>
  <si>
    <t>Přesun hmot pro izolace tepelné stanovený procentní sazbou (%) z ceny vodorovná dopravní vzdálenost do 50 m ruční (bez užití mechanizace) v objektech výšky přes 6 m do 12 m</t>
  </si>
  <si>
    <t>https://podminky.urs.cz/item/CS_URS_2024_02/998713312</t>
  </si>
  <si>
    <t>721</t>
  </si>
  <si>
    <t>Zdravotechnika - vnitřní kanalizace</t>
  </si>
  <si>
    <t>123</t>
  </si>
  <si>
    <t>721173401.OSM</t>
  </si>
  <si>
    <t>Potrubí kanalizační KG-Systém SN 4 svodné DN 110</t>
  </si>
  <si>
    <t>1605501779</t>
  </si>
  <si>
    <t>124</t>
  </si>
  <si>
    <t>721173402.OSM</t>
  </si>
  <si>
    <t>Potrubí kanalizační KG-Systém SN 4 svodné DN 125</t>
  </si>
  <si>
    <t>2104723312</t>
  </si>
  <si>
    <t>125</t>
  </si>
  <si>
    <t>721174004</t>
  </si>
  <si>
    <t>Potrubí kanalizační z PP svodné DN 75</t>
  </si>
  <si>
    <t>1103752552</t>
  </si>
  <si>
    <t>Potrubí z trub polypropylenových svodné (ležaté) DN 75</t>
  </si>
  <si>
    <t>https://podminky.urs.cz/item/CS_URS_2024_02/721174004</t>
  </si>
  <si>
    <t>126</t>
  </si>
  <si>
    <t>721174025.OSM</t>
  </si>
  <si>
    <t>Potrubí kanalizační odpadní Osma HT-Systém DN 110</t>
  </si>
  <si>
    <t>1466874852</t>
  </si>
  <si>
    <t>127</t>
  </si>
  <si>
    <t>721174042.OSM</t>
  </si>
  <si>
    <t>Potrubí kanalizační připojovací Osma HT-Systém DN 40</t>
  </si>
  <si>
    <t>-1483706528</t>
  </si>
  <si>
    <t>128</t>
  </si>
  <si>
    <t>721174043.OSM</t>
  </si>
  <si>
    <t>Potrubí kanalizační připojovací Osma HT-Systém DN 50</t>
  </si>
  <si>
    <t>1159770834</t>
  </si>
  <si>
    <t>129</t>
  </si>
  <si>
    <t>721174045.OSM</t>
  </si>
  <si>
    <t>Potrubí kanalizační připojovací Osma HT-Systém DN 110</t>
  </si>
  <si>
    <t>-1501255043</t>
  </si>
  <si>
    <t>130</t>
  </si>
  <si>
    <t>721174062.OSM</t>
  </si>
  <si>
    <t>Potrubí kanalizační větrací Osma HT-Systém DN 75</t>
  </si>
  <si>
    <t>-231228026</t>
  </si>
  <si>
    <t>131</t>
  </si>
  <si>
    <t>721194104</t>
  </si>
  <si>
    <t>Vyvedení a upevnění odpadních výpustek DN 40</t>
  </si>
  <si>
    <t>-1799415858</t>
  </si>
  <si>
    <t>Vyměření přípojek na potrubí vyvedení a upevnění odpadních výpustek DN 40</t>
  </si>
  <si>
    <t>https://podminky.urs.cz/item/CS_URS_2024_02/721194104</t>
  </si>
  <si>
    <t>132</t>
  </si>
  <si>
    <t>721194105</t>
  </si>
  <si>
    <t>Vyvedení a upevnění odpadních výpustek DN 50</t>
  </si>
  <si>
    <t>-1523226806</t>
  </si>
  <si>
    <t>Vyměření přípojek na potrubí vyvedení a upevnění odpadních výpustek DN 50</t>
  </si>
  <si>
    <t>https://podminky.urs.cz/item/CS_URS_2024_02/721194105</t>
  </si>
  <si>
    <t>133</t>
  </si>
  <si>
    <t>721194109</t>
  </si>
  <si>
    <t>Vyvedení a upevnění odpadních výpustek DN 110</t>
  </si>
  <si>
    <t>-1916707047</t>
  </si>
  <si>
    <t>Vyměření přípojek na potrubí vyvedení a upevnění odpadních výpustek DN 110</t>
  </si>
  <si>
    <t>https://podminky.urs.cz/item/CS_URS_2024_02/721194109</t>
  </si>
  <si>
    <t>134</t>
  </si>
  <si>
    <t>721290111</t>
  </si>
  <si>
    <t>Zkouška těsnosti potrubí kanalizace vodou DN do 125</t>
  </si>
  <si>
    <t>-1933159423</t>
  </si>
  <si>
    <t>Zkouška těsnosti kanalizace v objektech vodou do DN 125</t>
  </si>
  <si>
    <t>https://podminky.urs.cz/item/CS_URS_2024_02/721290111</t>
  </si>
  <si>
    <t>135</t>
  </si>
  <si>
    <t>998721311</t>
  </si>
  <si>
    <t>Přesun hmot procentní pro vnitřní kanalizaci ruční v objektech v do 6 m</t>
  </si>
  <si>
    <t>-2146236172</t>
  </si>
  <si>
    <t>Přesun hmot pro vnitřní kanalizaci stanovený procentní sazbou (%) z ceny vodorovná dopravní vzdálenost do 50 m ruční (bez užití mechanizace) v objektech výšky do 6 m</t>
  </si>
  <si>
    <t>https://podminky.urs.cz/item/CS_URS_2024_02/998721311</t>
  </si>
  <si>
    <t>722</t>
  </si>
  <si>
    <t>Zdravotechnika - vnitřní vodovod</t>
  </si>
  <si>
    <t>136</t>
  </si>
  <si>
    <t>722174003</t>
  </si>
  <si>
    <t>Potrubí vodovodní plastové PPR svar polyfúze PN 16 D 25x3,5 mm</t>
  </si>
  <si>
    <t>-718894807</t>
  </si>
  <si>
    <t>Potrubí z plastových trubek z polypropylenu PPR svařovaných polyfúzně PN 16 (SDR 7,4) D 25 x 3,5</t>
  </si>
  <si>
    <t>https://podminky.urs.cz/item/CS_URS_2024_02/722174003</t>
  </si>
  <si>
    <t>"SV, TV, cirkulace TV" (15*3)+15*1,25</t>
  </si>
  <si>
    <t>137</t>
  </si>
  <si>
    <t>722181212</t>
  </si>
  <si>
    <t>Ochrana vodovodního potrubí přilepenými termoizolačními trubicemi z PE tl do 6 mm DN přes 22 do 32 mm</t>
  </si>
  <si>
    <t>704017402</t>
  </si>
  <si>
    <t>Ochrana potrubí termoizolačními trubicemi z pěnového polyetylenu PE přilepenými v příčných a podélných spojích, tloušťky izolace do 6 mm, vnitřního průměru izolace DN přes 22 do 32 mm</t>
  </si>
  <si>
    <t>https://podminky.urs.cz/item/CS_URS_2024_02/722181212</t>
  </si>
  <si>
    <t>138</t>
  </si>
  <si>
    <t>722190401</t>
  </si>
  <si>
    <t>Vyvedení a upevnění výpustku DN do 25</t>
  </si>
  <si>
    <t>-1056466718</t>
  </si>
  <si>
    <t>Zřízení přípojek na potrubí vyvedení a upevnění výpustek do DN 25</t>
  </si>
  <si>
    <t>https://podminky.urs.cz/item/CS_URS_2024_02/722190401</t>
  </si>
  <si>
    <t>139</t>
  </si>
  <si>
    <t>722290234</t>
  </si>
  <si>
    <t>Proplach a dezinfekce vodovodního potrubí DN do 80</t>
  </si>
  <si>
    <t>368906781</t>
  </si>
  <si>
    <t>Zkoušky, proplach a desinfekce vodovodního potrubí proplach a desinfekce vodovodního potrubí do DN 80</t>
  </si>
  <si>
    <t>https://podminky.urs.cz/item/CS_URS_2024_02/722290234</t>
  </si>
  <si>
    <t>140</t>
  </si>
  <si>
    <t>722290246</t>
  </si>
  <si>
    <t>Zkouška těsnosti vodovodního potrubí plastového DN do 40</t>
  </si>
  <si>
    <t>-1704906160</t>
  </si>
  <si>
    <t>Zkoušky, proplach a desinfekce vodovodního potrubí zkoušky těsnosti vodovodního potrubí plastového do DN 40</t>
  </si>
  <si>
    <t>https://podminky.urs.cz/item/CS_URS_2024_02/722290246</t>
  </si>
  <si>
    <t>141</t>
  </si>
  <si>
    <t>998722311</t>
  </si>
  <si>
    <t>Přesun hmot procentní pro vnitřní vodovod ruční v objektech v do 6 m</t>
  </si>
  <si>
    <t>607296414</t>
  </si>
  <si>
    <t>Přesun hmot pro vnitřní vodovod stanovený procentní sazbou (%) z ceny vodorovná dopravní vzdálenost do 50 m ruční (bez užití mechanizace) v objektech výšky do 6 m</t>
  </si>
  <si>
    <t>https://podminky.urs.cz/item/CS_URS_2024_02/998722311</t>
  </si>
  <si>
    <t>725</t>
  </si>
  <si>
    <t>Zdravotechnika - zařizovací předměty</t>
  </si>
  <si>
    <t>142</t>
  </si>
  <si>
    <t>725119125</t>
  </si>
  <si>
    <t>Montáž klozetových mís závěsných na nosné stěny</t>
  </si>
  <si>
    <t>-6947931</t>
  </si>
  <si>
    <t>Zařízení záchodů montáž klozetových mís závěsných na nosné stěny</t>
  </si>
  <si>
    <t>https://podminky.urs.cz/item/CS_URS_2024_02/725119125</t>
  </si>
  <si>
    <t>143</t>
  </si>
  <si>
    <t>64236091</t>
  </si>
  <si>
    <t>mísa keramická klozetová závěsná bílá s hlubokým splachováním odpad vodorovný</t>
  </si>
  <si>
    <t>1345946484</t>
  </si>
  <si>
    <t>144</t>
  </si>
  <si>
    <t>725119131</t>
  </si>
  <si>
    <t>Montáž klozetových sedátek standardních</t>
  </si>
  <si>
    <t>-820071580</t>
  </si>
  <si>
    <t>Zařízení záchodů montáž klozetových sedátek standardních</t>
  </si>
  <si>
    <t>https://podminky.urs.cz/item/CS_URS_2024_02/725119131</t>
  </si>
  <si>
    <t>145</t>
  </si>
  <si>
    <t>55167394</t>
  </si>
  <si>
    <t>sedátko klozetové duroplastové bílé antibakteriální</t>
  </si>
  <si>
    <t>476920345</t>
  </si>
  <si>
    <t>146</t>
  </si>
  <si>
    <t>725219102</t>
  </si>
  <si>
    <t>Montáž umyvadla připevněného na šrouby do zdiva</t>
  </si>
  <si>
    <t>-147184029</t>
  </si>
  <si>
    <t>Umyvadla montáž umyvadel ostatních typů na šrouby</t>
  </si>
  <si>
    <t>https://podminky.urs.cz/item/CS_URS_2024_02/725219102</t>
  </si>
  <si>
    <t>147</t>
  </si>
  <si>
    <t>64211030</t>
  </si>
  <si>
    <t>umyvadlo keramické závěsné bílé š 500mm</t>
  </si>
  <si>
    <t>-1433984631</t>
  </si>
  <si>
    <t>148</t>
  </si>
  <si>
    <t>64211008</t>
  </si>
  <si>
    <t>umyvadlo keramické závěsné bílé 850x485mm</t>
  </si>
  <si>
    <t>-268899050</t>
  </si>
  <si>
    <t>149</t>
  </si>
  <si>
    <t>725239101</t>
  </si>
  <si>
    <t>Montáž bidetů bez výtokových armatur ostatní typ</t>
  </si>
  <si>
    <t>1779479233</t>
  </si>
  <si>
    <t>Bidety montáž ostatních typů</t>
  </si>
  <si>
    <t>https://podminky.urs.cz/item/CS_URS_2024_02/725239101</t>
  </si>
  <si>
    <t>150</t>
  </si>
  <si>
    <t>64240414</t>
  </si>
  <si>
    <t>bidet keramický závěsný s otvorem pro baterii bílý</t>
  </si>
  <si>
    <t>570676326</t>
  </si>
  <si>
    <t>151</t>
  </si>
  <si>
    <t>725241901</t>
  </si>
  <si>
    <t>Montáž vaničky sprchové</t>
  </si>
  <si>
    <t>-2064333836</t>
  </si>
  <si>
    <t>Sprchové vaničky montáž sprchových vaniček</t>
  </si>
  <si>
    <t>https://podminky.urs.cz/item/CS_URS_2024_02/725241901</t>
  </si>
  <si>
    <t>152</t>
  </si>
  <si>
    <t>55423509</t>
  </si>
  <si>
    <t>vanička sprchová z litého polymermramoru obdélníková 1200x900mm</t>
  </si>
  <si>
    <t>-1647696349</t>
  </si>
  <si>
    <t>153</t>
  </si>
  <si>
    <t>55423505</t>
  </si>
  <si>
    <t>vanička sprchová z litého polymermramoru čtvrtkruhová 900x900mm</t>
  </si>
  <si>
    <t>-1548273056</t>
  </si>
  <si>
    <t>154</t>
  </si>
  <si>
    <t>725244906</t>
  </si>
  <si>
    <t>Montáž zástěny sprchové do niky</t>
  </si>
  <si>
    <t>1649457353</t>
  </si>
  <si>
    <t>Sprchové dveře a zástěny montáž sprchové zástěny do niky</t>
  </si>
  <si>
    <t>https://podminky.urs.cz/item/CS_URS_2024_02/725244906</t>
  </si>
  <si>
    <t>155</t>
  </si>
  <si>
    <t>55495003</t>
  </si>
  <si>
    <t>zástěna sprchová rámová dvoudílná skleněná tl 4 a 5mm s jedním posuvným dílem do niky/čelní na vaničku š 1000mm</t>
  </si>
  <si>
    <t>170732278</t>
  </si>
  <si>
    <t>156</t>
  </si>
  <si>
    <t>725244907</t>
  </si>
  <si>
    <t>Montáž zástěny sprchové rohové (sprchový kout)</t>
  </si>
  <si>
    <t>1221746226</t>
  </si>
  <si>
    <t>Sprchové dveře a zástěny montáž sprchové zástěny rohové (kout)</t>
  </si>
  <si>
    <t>https://podminky.urs.cz/item/CS_URS_2024_02/725244907</t>
  </si>
  <si>
    <t>157</t>
  </si>
  <si>
    <t>55495079</t>
  </si>
  <si>
    <t>zástěna sprchového koutu čtyřdílná bezrámová skleněná tl 8 a 6mm se dvěma otvíravými díly na vaničku 1000x1000mm pravá polovina</t>
  </si>
  <si>
    <t>1122341087</t>
  </si>
  <si>
    <t>158</t>
  </si>
  <si>
    <t>725539304</t>
  </si>
  <si>
    <t>Montáž ohřívačů zásobníkových stacionárních tlakových přes 250 do 300 l</t>
  </si>
  <si>
    <t>-1778439796</t>
  </si>
  <si>
    <t>Elektrické ohřívače zásobníkové montáž tlakových ohřívačů stacionárních přes 250 do 300 l</t>
  </si>
  <si>
    <t>https://podminky.urs.cz/item/CS_URS_2024_02/725539304</t>
  </si>
  <si>
    <t>159</t>
  </si>
  <si>
    <t>48438816</t>
  </si>
  <si>
    <t>ohřívač vody zásobníkový např. TV Panasonic TAW-WA30C1ESTD objem 290l</t>
  </si>
  <si>
    <t>1497847250</t>
  </si>
  <si>
    <t>ohřívač vody zásobníkový stacionární akumulační 1MPa bez vestavné topné jednotky příkon 300L</t>
  </si>
  <si>
    <t>160</t>
  </si>
  <si>
    <t>725813111</t>
  </si>
  <si>
    <t>Ventil rohový bez připojovací trubičky nebo flexi hadičky G 1/2"</t>
  </si>
  <si>
    <t>-617475259</t>
  </si>
  <si>
    <t>Ventily rohové bez připojovací trubičky nebo flexi hadičky G 1/2"</t>
  </si>
  <si>
    <t>https://podminky.urs.cz/item/CS_URS_2024_02/725813111</t>
  </si>
  <si>
    <t>161</t>
  </si>
  <si>
    <t>725813112</t>
  </si>
  <si>
    <t>Ventil rohový pračkový G 3/4"</t>
  </si>
  <si>
    <t>1641202288</t>
  </si>
  <si>
    <t>Ventily rohové bez připojovací trubičky nebo flexi hadičky pračkové G 3/4"</t>
  </si>
  <si>
    <t>https://podminky.urs.cz/item/CS_URS_2024_02/725813112</t>
  </si>
  <si>
    <t>162</t>
  </si>
  <si>
    <t>725829121</t>
  </si>
  <si>
    <t>Montáž baterie umyvadlové nástěnné pákové a klasické ostatní typ</t>
  </si>
  <si>
    <t>-217896022</t>
  </si>
  <si>
    <t>Baterie umyvadlové montáž ostatních typů nástěnných pákových nebo klasických</t>
  </si>
  <si>
    <t>https://podminky.urs.cz/item/CS_URS_2024_02/725829121</t>
  </si>
  <si>
    <t>163</t>
  </si>
  <si>
    <t>55145615</t>
  </si>
  <si>
    <t>baterie umyvadlová nástěnná páková 150mm chrom</t>
  </si>
  <si>
    <t>-1089624922</t>
  </si>
  <si>
    <t>164</t>
  </si>
  <si>
    <t>725829141</t>
  </si>
  <si>
    <t>Montáž baterie bidetové stojánkové soupravy pákové ostatní typ</t>
  </si>
  <si>
    <t>-2010286135</t>
  </si>
  <si>
    <t>Baterie bidetové montáž ostatních typů stojánkových pákových souprav</t>
  </si>
  <si>
    <t>https://podminky.urs.cz/item/CS_URS_2024_02/725829141</t>
  </si>
  <si>
    <t>165</t>
  </si>
  <si>
    <t>55145514</t>
  </si>
  <si>
    <t>baterie bidetová stojánková páková chrom</t>
  </si>
  <si>
    <t>1934710909</t>
  </si>
  <si>
    <t>166</t>
  </si>
  <si>
    <t>725849412</t>
  </si>
  <si>
    <t>Montáž baterie sprchové nástěnné s pevnou výškou sprchy</t>
  </si>
  <si>
    <t>1054683388</t>
  </si>
  <si>
    <t>Baterie sprchové montáž nástěnných baterií s pevnou výškou sprchy</t>
  </si>
  <si>
    <t>https://podminky.urs.cz/item/CS_URS_2024_02/725849412</t>
  </si>
  <si>
    <t>167</t>
  </si>
  <si>
    <t>55145590</t>
  </si>
  <si>
    <t>baterie sprchová páková včetně sprchové soupravy 150mm chrom</t>
  </si>
  <si>
    <t>1560597456</t>
  </si>
  <si>
    <t>168</t>
  </si>
  <si>
    <t>725851325</t>
  </si>
  <si>
    <t>Ventil odpadní umyvadlový bez přepadu G 5/4"</t>
  </si>
  <si>
    <t>884396575</t>
  </si>
  <si>
    <t>Ventily odpadní pro zařizovací předměty umyvadlové bez přepadu G 5/4"</t>
  </si>
  <si>
    <t>https://podminky.urs.cz/item/CS_URS_2024_02/725851325</t>
  </si>
  <si>
    <t>169</t>
  </si>
  <si>
    <t>725861301</t>
  </si>
  <si>
    <t>Zápachová uzávěrka pro umyvadla DN 32 s přípojkou pro pračku nebo myčku</t>
  </si>
  <si>
    <t>-1618331831</t>
  </si>
  <si>
    <t>Zápachové uzávěrky zařizovacích předmětů pro umyvadla s přípojkou pro pračku nebo myčku DN 32</t>
  </si>
  <si>
    <t>https://podminky.urs.cz/item/CS_URS_2024_02/725861301</t>
  </si>
  <si>
    <t>170</t>
  </si>
  <si>
    <t>725863311</t>
  </si>
  <si>
    <t>Zápachová uzávěrka pro bidety DN 40</t>
  </si>
  <si>
    <t>829413130</t>
  </si>
  <si>
    <t>Zápachové uzávěrky zařizovacích předmětů pro bidety DN 40</t>
  </si>
  <si>
    <t>https://podminky.urs.cz/item/CS_URS_2024_02/725863311</t>
  </si>
  <si>
    <t>171</t>
  </si>
  <si>
    <t>725865311</t>
  </si>
  <si>
    <t>Zápachová uzávěrka sprchových van DN 40/50 s kulovým kloubem na odtoku</t>
  </si>
  <si>
    <t>-1627643743</t>
  </si>
  <si>
    <t>Zápachové uzávěrky zařizovacích předmětů pro vany sprchových koutů s kulovým kloubem na odtoku DN 40/50</t>
  </si>
  <si>
    <t>https://podminky.urs.cz/item/CS_URS_2024_02/725865311</t>
  </si>
  <si>
    <t>172</t>
  </si>
  <si>
    <t>998725311</t>
  </si>
  <si>
    <t>Přesun hmot procentní pro zařizovací předměty ruční v objektech v do 6 m</t>
  </si>
  <si>
    <t>-1288396638</t>
  </si>
  <si>
    <t>Přesun hmot pro zařizovací předměty stanovený procentní sazbou (%) z ceny vodorovná dopravní vzdálenost do 50 m ruční (bez užití mechanizace) v objektech výšky do 6 m</t>
  </si>
  <si>
    <t>https://podminky.urs.cz/item/CS_URS_2024_02/998725311</t>
  </si>
  <si>
    <t>726</t>
  </si>
  <si>
    <t>Zdravotechnika - předstěnové instalace</t>
  </si>
  <si>
    <t>173</t>
  </si>
  <si>
    <t>726111011</t>
  </si>
  <si>
    <t>Instalační předstěna pro bidet s nastavitelnou hl 120 až 160 mm do masivní zděné kce</t>
  </si>
  <si>
    <t>-151484377</t>
  </si>
  <si>
    <t>Předstěnové instalační systémy pro zazdění do masivních zděných konstrukcí pro bidety, s nastavitelnou hloubkou 120 až 160 mm</t>
  </si>
  <si>
    <t>https://podminky.urs.cz/item/CS_URS_2024_02/726111011</t>
  </si>
  <si>
    <t>174</t>
  </si>
  <si>
    <t>726111031</t>
  </si>
  <si>
    <t>Instalační předstěna pro klozet s ovládáním zepředu v 1080 mm závěsný do masivní zděné kce</t>
  </si>
  <si>
    <t>-1318865198</t>
  </si>
  <si>
    <t>Předstěnové instalační systémy pro zazdění do masivních zděných konstrukcí pro závěsné klozety ovládání zepředu, stavební výška 1080 mm</t>
  </si>
  <si>
    <t>https://podminky.urs.cz/item/CS_URS_2024_02/726111031</t>
  </si>
  <si>
    <t>732</t>
  </si>
  <si>
    <t>Ústřední vytápění - strojovny</t>
  </si>
  <si>
    <t>175</t>
  </si>
  <si>
    <t>732231001R018</t>
  </si>
  <si>
    <t>Vyrovnávací nádrž 50l PAW-BTANK50L-2</t>
  </si>
  <si>
    <t>1719798626</t>
  </si>
  <si>
    <t>Akumulační nádrže bez přípravy TUV bez teplosměnného výměníku PN 0,3 MPa / t = 95°C objem nádrže 50 l</t>
  </si>
  <si>
    <t>176</t>
  </si>
  <si>
    <t>732522021</t>
  </si>
  <si>
    <t>Tepelné čerpadlo vzduch/voda pro vytápění a přípravu TV vnitřní jednotka s vestavným průtokovým zásobníkem topný výkon 9 kW</t>
  </si>
  <si>
    <t>1789356698</t>
  </si>
  <si>
    <t>Tepelná čerpadla vzduch/voda pro vytápění a přípravu TV vnitřní jednotka s vestavným průtokovým zásobníkem výkonu 9 kW</t>
  </si>
  <si>
    <t>https://podminky.urs.cz/item/CS_URS_2024_02/732522021</t>
  </si>
  <si>
    <t>177</t>
  </si>
  <si>
    <t>732522131</t>
  </si>
  <si>
    <t>Tepelné čerpadlo vzduch/voda pro vytápění i chlazení venkovní jednotka s invertorem topný/chladicí výkon 3-12/3-10,0 kW</t>
  </si>
  <si>
    <t>-43760887</t>
  </si>
  <si>
    <t>Tepelná čerpadla vzduch/voda pro vytápění i chlazení venkovní jednotka s invertorem topný/chladicí výkon 3-12/3-10 kW</t>
  </si>
  <si>
    <t>https://podminky.urs.cz/item/CS_URS_2024_02/732522131</t>
  </si>
  <si>
    <t>178</t>
  </si>
  <si>
    <t>734291314.FLC</t>
  </si>
  <si>
    <t>Odlučovač vzduchu Flamcovent absorpční přímý G 1" PN 10 do 120°C s vnitřními závity</t>
  </si>
  <si>
    <t>-177507281</t>
  </si>
  <si>
    <t>179</t>
  </si>
  <si>
    <t>998732312</t>
  </si>
  <si>
    <t>Přesun hmot procentní pro strojovny ruční v objektech v přes 6 do 12 m</t>
  </si>
  <si>
    <t>890219390</t>
  </si>
  <si>
    <t>Přesun hmot pro strojovny stanovený procentní sazbou (%) z ceny vodorovná dopravní vzdálenost do 50 m ruční (bez užití mechanizace) v objektech výšky přes 6 do 12 m</t>
  </si>
  <si>
    <t>https://podminky.urs.cz/item/CS_URS_2024_02/998732312</t>
  </si>
  <si>
    <t>733</t>
  </si>
  <si>
    <t>Ústřední vytápění - rozvodné potrubí</t>
  </si>
  <si>
    <t>180</t>
  </si>
  <si>
    <t>733222303</t>
  </si>
  <si>
    <t>Potrubí měděné polotvrdé spojované lisováním D 18x1 mm</t>
  </si>
  <si>
    <t>541006353</t>
  </si>
  <si>
    <t>Potrubí z trubek měděných polotvrdých spojovaných lisováním PN 16, T= +110°C Ø 18/1</t>
  </si>
  <si>
    <t>https://podminky.urs.cz/item/CS_URS_2024_02/733222303</t>
  </si>
  <si>
    <t>181</t>
  </si>
  <si>
    <t>733222304</t>
  </si>
  <si>
    <t>Potrubí měděné polotvrdé spojované lisováním D 22x1 mm</t>
  </si>
  <si>
    <t>-932723974</t>
  </si>
  <si>
    <t>Potrubí z trubek měděných polotvrdých spojovaných lisováním PN 16, T= +110°C Ø 22/1</t>
  </si>
  <si>
    <t>https://podminky.urs.cz/item/CS_URS_2024_02/733222304</t>
  </si>
  <si>
    <t>182</t>
  </si>
  <si>
    <t>733223105</t>
  </si>
  <si>
    <t>Potrubí měděné tvrdé spojované měkkým pájením D 28x1,5 mm</t>
  </si>
  <si>
    <t>1905864855</t>
  </si>
  <si>
    <t>Potrubí z trubek měděných tvrdých spojovaných měkkým pájením Ø 28/1,5</t>
  </si>
  <si>
    <t>https://podminky.urs.cz/item/CS_URS_2024_02/733223105</t>
  </si>
  <si>
    <t>183</t>
  </si>
  <si>
    <t>733811251</t>
  </si>
  <si>
    <t>Ochrana potrubí ústředního vytápění termoizolačními trubicemi z PE tl přes 20 do 25 mm DN do 22 mm</t>
  </si>
  <si>
    <t>2035178678</t>
  </si>
  <si>
    <t>Ochrana potrubí termoizolačními trubicemi z pěnového polyetylenu PE přilepenými v příčných a podélných spojích, tloušťky izolace přes 20 do 25 mm, vnitřního průměru izolace DN do 22 mm</t>
  </si>
  <si>
    <t>https://podminky.urs.cz/item/CS_URS_2024_02/733811251</t>
  </si>
  <si>
    <t>184</t>
  </si>
  <si>
    <t>733811252</t>
  </si>
  <si>
    <t>Ochrana potrubí ústředního vytápění termoizolačními trubicemi z PE tl přes 20 do 25 mm DN přes 22 do 45 mm</t>
  </si>
  <si>
    <t>-238048823</t>
  </si>
  <si>
    <t>Ochrana potrubí termoizolačními trubicemi z pěnového polyetylenu PE přilepenými v příčných a podélných spojích, tloušťky izolace přes 20 do 25 mm, vnitřního průměru izolace DN přes 22 do 45 mm</t>
  </si>
  <si>
    <t>https://podminky.urs.cz/item/CS_URS_2024_02/733811252</t>
  </si>
  <si>
    <t>185</t>
  </si>
  <si>
    <t>998733312</t>
  </si>
  <si>
    <t>Přesun hmot procentní pro rozvody potrubí ruční v objektech v přes 6 do 12 m</t>
  </si>
  <si>
    <t>-565296504</t>
  </si>
  <si>
    <t>Přesun hmot pro rozvody potrubí stanovený procentní sazbou z ceny vodorovná dopravní vzdálenost do 50 m ruční (bez užití mechanizace) v objektech výšky přes 6 do 12 m</t>
  </si>
  <si>
    <t>https://podminky.urs.cz/item/CS_URS_2024_02/998733312</t>
  </si>
  <si>
    <t>735</t>
  </si>
  <si>
    <t>Ústřední vytápění - otopná tělesa</t>
  </si>
  <si>
    <t>186</t>
  </si>
  <si>
    <t>735152700.KRD</t>
  </si>
  <si>
    <t>Otopné těleso panelové VK třídeskové 3 přídavné přestupní plochy KORADO Radik VK typ 33 výška/délka 900/1800 mm výkon 4659 W</t>
  </si>
  <si>
    <t>720489974</t>
  </si>
  <si>
    <t>Otopné těleso panelové VK třídeskové 3 přídavné přestupní plochy KORADO Radik VK typ 33 výška/délka 900/1400 mm výkon 4659 W</t>
  </si>
  <si>
    <t>187</t>
  </si>
  <si>
    <t>735160132.KRD</t>
  </si>
  <si>
    <t>Otopné těleso trubkové teplovodní Koralux Linear classic výška/délka 1 500/500 mm</t>
  </si>
  <si>
    <t>-1410454794</t>
  </si>
  <si>
    <t>188</t>
  </si>
  <si>
    <t>998735312</t>
  </si>
  <si>
    <t>Přesun hmot procentní pro otopná tělesa ruční v objektech v přes 6 do 12 m</t>
  </si>
  <si>
    <t>1382892269</t>
  </si>
  <si>
    <t>Přesun hmot pro otopná tělesa stanovený procentní sazbou (%) z ceny vodorovná dopravní vzdálenost do 50 m ruční (bez užití mechanizace) v objektech výšky přes 6 do 12 m</t>
  </si>
  <si>
    <t>https://podminky.urs.cz/item/CS_URS_2024_02/998735312</t>
  </si>
  <si>
    <t>736</t>
  </si>
  <si>
    <t>Ústřední vytápění - plošné vytápění a chlazení</t>
  </si>
  <si>
    <t>189</t>
  </si>
  <si>
    <t>736110201R017</t>
  </si>
  <si>
    <t>Podlahové vytápění - rozvod v systémové desce</t>
  </si>
  <si>
    <t>1810641336</t>
  </si>
  <si>
    <t>Trubkové teplovodní podlahové vytápění rozvod v systémové desce potrubí polyethylen PE-Xa nebo PE-Xb (s kyslíkovou bariérou) rozvodné potrubí 16x2 mm, rozteč 100 mm</t>
  </si>
  <si>
    <t>190</t>
  </si>
  <si>
    <t>736111132</t>
  </si>
  <si>
    <t>Podlahové vytápění - prostorový termostat programovatelný týdenní</t>
  </si>
  <si>
    <t>2084789511</t>
  </si>
  <si>
    <t>Trubkové teplovodní podlahové vytápění regulační zařízení prostorový termostat programovatelný</t>
  </si>
  <si>
    <t>https://podminky.urs.cz/item/CS_URS_2024_02/736111132</t>
  </si>
  <si>
    <t>761</t>
  </si>
  <si>
    <t>Konstrukce prosvětlovací</t>
  </si>
  <si>
    <t>191</t>
  </si>
  <si>
    <t>761661011</t>
  </si>
  <si>
    <t>Osazení sklepních světlíků (anglických dvorků) hl do 0,60 m š přes 1,0 m</t>
  </si>
  <si>
    <t>-690036549</t>
  </si>
  <si>
    <t>Osazení sklepních světlíků (anglických dvorků) včetně osazení roštu, osazení odvodňovacího prvku a osazení pojistky (proti vloupání ) hloubky do 0,60 m, šířky přes 1,0 m</t>
  </si>
  <si>
    <t>https://podminky.urs.cz/item/CS_URS_2024_02/761661011</t>
  </si>
  <si>
    <t>192</t>
  </si>
  <si>
    <t>56245255R015</t>
  </si>
  <si>
    <t>světlík sklepní (anglický dvorek) betonový 1520x1200x600 mm se dnem včetně odvodňovacího prvku, rošt z tahokovu 1520x1200x600mm</t>
  </si>
  <si>
    <t>468586367</t>
  </si>
  <si>
    <t>světlík sklepní (anglický dvorek) včetně odvodňovacího prvku recyklovaný polymer rošt z děrovaného plechu 1500x1000x700mm</t>
  </si>
  <si>
    <t>193</t>
  </si>
  <si>
    <t>56245256R016</t>
  </si>
  <si>
    <t>světlík sklepní (anglický dvorek) betonový 1520x900x600 mm se dnem včetně odvodňovacího prvku, rošt z tahokovu</t>
  </si>
  <si>
    <t>-1022774600</t>
  </si>
  <si>
    <t>světlík sklepní (anglický dvorek) včetně odvodňovacího prvku recyklovaný polymer rošt z děrovaného plechu 1500x1500x700mm</t>
  </si>
  <si>
    <t>194</t>
  </si>
  <si>
    <t>998761312</t>
  </si>
  <si>
    <t>Přesun hmot procentní pro konstrukce prosvětlovací ruční v objektech v přes 6 do 12 m</t>
  </si>
  <si>
    <t>1695852930</t>
  </si>
  <si>
    <t>Přesun hmot pro konstrukce prosvětlovací stanovený procentní sazbou (%) z ceny vodorovná dopravní vzdálenost do 50 m ruční (bez užití mechanizace) v objektech výšky přes 6 do 12 m</t>
  </si>
  <si>
    <t>https://podminky.urs.cz/item/CS_URS_2024_02/998761312</t>
  </si>
  <si>
    <t>762</t>
  </si>
  <si>
    <t>Konstrukce tesařské</t>
  </si>
  <si>
    <t>195</t>
  </si>
  <si>
    <t>762083111</t>
  </si>
  <si>
    <t>Impregnace řeziva proti dřevokaznému hmyzu a houbám máčením třída ohrožení 1 a 2</t>
  </si>
  <si>
    <t>428883938</t>
  </si>
  <si>
    <t>Impregnace řeziva máčením proti dřevokaznému hmyzu a houbám, třída ohrožení 1 a 2 (dřevo v interiéru)</t>
  </si>
  <si>
    <t>https://podminky.urs.cz/item/CS_URS_2024_02/762083111</t>
  </si>
  <si>
    <t>196</t>
  </si>
  <si>
    <t>762342511</t>
  </si>
  <si>
    <t>Montáž kontralatí na podklad bez tepelné izolace</t>
  </si>
  <si>
    <t>424142209</t>
  </si>
  <si>
    <t>Montáž laťování montáž kontralatí na podklad bez tepelné izolace</t>
  </si>
  <si>
    <t>https://podminky.urs.cz/item/CS_URS_2024_02/762342511</t>
  </si>
  <si>
    <t>197</t>
  </si>
  <si>
    <t>762342214</t>
  </si>
  <si>
    <t>Montáž laťování na střechách jednoduchých sklonu do 60° osové vzdálenosti přes 150 do 360 mm</t>
  </si>
  <si>
    <t>16035366</t>
  </si>
  <si>
    <t>Montáž laťování střech jednoduchých sklonu do 60° při osové vzdálenosti latí přes 150 do 360 mm</t>
  </si>
  <si>
    <t>https://podminky.urs.cz/item/CS_URS_2024_02/762342214</t>
  </si>
  <si>
    <t>198</t>
  </si>
  <si>
    <t>60514106</t>
  </si>
  <si>
    <t>řezivo jehličnaté lať pevnostní třída S10-13 průřez 40x60mm</t>
  </si>
  <si>
    <t>-856275971</t>
  </si>
  <si>
    <t>"latě" 0,06*0,04*550,4</t>
  </si>
  <si>
    <t>"kontralatě" 0,06*0,04*233</t>
  </si>
  <si>
    <t>1,88*1,2 'Přepočtené koeficientem množství</t>
  </si>
  <si>
    <t>199</t>
  </si>
  <si>
    <t>762431013</t>
  </si>
  <si>
    <t xml:space="preserve">Obložení vnějších stěn z desek OSB tl 15 mm na sraz </t>
  </si>
  <si>
    <t>-487278046</t>
  </si>
  <si>
    <t>Obložení stěn z dřevoštěpkových desek OSB přibíjených na sraz, tloušťky desky 15 mm</t>
  </si>
  <si>
    <t>https://podminky.urs.cz/item/CS_URS_2024_02/762431013</t>
  </si>
  <si>
    <t>1. PP vnější izolace</t>
  </si>
  <si>
    <t>200</t>
  </si>
  <si>
    <t>762841310</t>
  </si>
  <si>
    <t>Montáž podbíjení stropů a střech vodorovných z palubek</t>
  </si>
  <si>
    <t>-327461293</t>
  </si>
  <si>
    <t>Montáž podbíjení stropů a střech vodorovných z hoblovaných prken z palubek</t>
  </si>
  <si>
    <t>https://podminky.urs.cz/item/CS_URS_2024_02/762841310</t>
  </si>
  <si>
    <t>(16,4*2+10,4*2)*0,6</t>
  </si>
  <si>
    <t>201</t>
  </si>
  <si>
    <t>61191173</t>
  </si>
  <si>
    <t>palubky obkladové smrk profil klasický 19x121mm jakost A/B</t>
  </si>
  <si>
    <t>-1867037710</t>
  </si>
  <si>
    <t>32,16*1,1 'Přepočtené koeficientem množství</t>
  </si>
  <si>
    <t>202</t>
  </si>
  <si>
    <t>998762312</t>
  </si>
  <si>
    <t>Přesun hmot procentní pro kce tesařské ruční v objektech v přes 6 do 12 m</t>
  </si>
  <si>
    <t>-1485587540</t>
  </si>
  <si>
    <t>Přesun hmot pro konstrukce tesařské stanovený procentní sazbou (%) z ceny vodorovná dopravní vzdálenost do 50 m ruční (bez užití mechanizace) v objektech výšky přes 6 do 12 m</t>
  </si>
  <si>
    <t>https://podminky.urs.cz/item/CS_URS_2024_02/998762312</t>
  </si>
  <si>
    <t>763</t>
  </si>
  <si>
    <t>Konstrukce suché výstavby</t>
  </si>
  <si>
    <t>203</t>
  </si>
  <si>
    <t>763131432</t>
  </si>
  <si>
    <t>SDK podhled deska 1xDF 15 bez izolace dvouvrstvá spodní kce profil CD+UD REI 90</t>
  </si>
  <si>
    <t>954610341</t>
  </si>
  <si>
    <t>Podhled ze sádrokartonových desek dvouvrstvá zavěšená spodní konstrukce z ocelových profilů CD, UD jednoduše opláštěná deskou protipožární DF, tl. 15 mm, bez izolace, REI do 90</t>
  </si>
  <si>
    <t>https://podminky.urs.cz/item/CS_URS_2024_02/763131432</t>
  </si>
  <si>
    <t>(14*8)-7,31</t>
  </si>
  <si>
    <t>204</t>
  </si>
  <si>
    <t>763131471</t>
  </si>
  <si>
    <t>SDK podhled deska 1xDFH2 12,5 bez izolace dvouvrstvá spodní kce profil CD+UD REI do 90</t>
  </si>
  <si>
    <t>-892851527</t>
  </si>
  <si>
    <t>Podhled ze sádrokartonových desek dvouvrstvá zavěšená spodní konstrukce z ocelových profilů CD, UD jednoduše opláštěná deskou impregnovanou protipožární DFH2, tl. 12,5 mm, bez izolace, REI do 90</t>
  </si>
  <si>
    <t>https://podminky.urs.cz/item/CS_URS_2024_02/763131471</t>
  </si>
  <si>
    <t>"mč 1.05" 7,31</t>
  </si>
  <si>
    <t>205</t>
  </si>
  <si>
    <t>763131613</t>
  </si>
  <si>
    <t>Montáž zavěšené jednovrstvé nosné konstrukce z profilů CD, UD SDK podhled</t>
  </si>
  <si>
    <t>-603670113</t>
  </si>
  <si>
    <t>Podhled ze sádrokartonových desek montáž nosné konstrukce z profilů CD, UD jednovrstvé</t>
  </si>
  <si>
    <t>https://podminky.urs.cz/item/CS_URS_2024_02/763131613</t>
  </si>
  <si>
    <t>206</t>
  </si>
  <si>
    <t>59030626</t>
  </si>
  <si>
    <t>profil pro stropní konstrukce CD 60</t>
  </si>
  <si>
    <t>-233401967</t>
  </si>
  <si>
    <t>profil pro stropní konstrukce a předsazené stěny CD 60</t>
  </si>
  <si>
    <t>8*20</t>
  </si>
  <si>
    <t>207</t>
  </si>
  <si>
    <t>763131714</t>
  </si>
  <si>
    <t>SDK podhled základní penetrační nátěr</t>
  </si>
  <si>
    <t>1298113891</t>
  </si>
  <si>
    <t>Podhled ze sádrokartonových desek ostatní práce a konstrukce na podhledech ze sádrokartonových desek základní penetrační nátěr</t>
  </si>
  <si>
    <t>https://podminky.urs.cz/item/CS_URS_2024_02/763131714</t>
  </si>
  <si>
    <t>208</t>
  </si>
  <si>
    <t>763131751</t>
  </si>
  <si>
    <t>Montáž parotěsné zábrany do SDK podhledu</t>
  </si>
  <si>
    <t>1091804812</t>
  </si>
  <si>
    <t>Podhled ze sádrokartonových desek ostatní práce a konstrukce na podhledech ze sádrokartonových desek montáž parotěsné zábrany</t>
  </si>
  <si>
    <t>https://podminky.urs.cz/item/CS_URS_2024_02/763131751</t>
  </si>
  <si>
    <t>14*8</t>
  </si>
  <si>
    <t>209</t>
  </si>
  <si>
    <t>28329274</t>
  </si>
  <si>
    <t>fólie PE vyztužená pro parotěsnou vrstvu (reakce na oheň - třída E) 110g/m2</t>
  </si>
  <si>
    <t>1957602888</t>
  </si>
  <si>
    <t>112*1,25 'Přepočtené koeficientem množství</t>
  </si>
  <si>
    <t>210</t>
  </si>
  <si>
    <t>763131752</t>
  </si>
  <si>
    <t>Montáž jedné vrstvy tepelné izolace do SDK podhledu</t>
  </si>
  <si>
    <t>-374463877</t>
  </si>
  <si>
    <t>Podhled ze sádrokartonových desek ostatní práce a konstrukce na podhledech ze sádrokartonových desek montáž jedné vrstvy tepelné izolace</t>
  </si>
  <si>
    <t>https://podminky.urs.cz/item/CS_URS_2024_02/763131752</t>
  </si>
  <si>
    <t>(15*9)*2</t>
  </si>
  <si>
    <t>211</t>
  </si>
  <si>
    <t>63152102</t>
  </si>
  <si>
    <t>pás tepelně izolační univerzální λ=0,032-0,033 tl 140mm</t>
  </si>
  <si>
    <t>-1905398268</t>
  </si>
  <si>
    <t>15*9</t>
  </si>
  <si>
    <t>135*1,02 'Přepočtené koeficientem množství</t>
  </si>
  <si>
    <t>212</t>
  </si>
  <si>
    <t>63152104</t>
  </si>
  <si>
    <t>pás tepelně izolační univerzální λ=0,032-0,033 tl 160mm</t>
  </si>
  <si>
    <t>-171072801</t>
  </si>
  <si>
    <t>213</t>
  </si>
  <si>
    <t>763732114R011</t>
  </si>
  <si>
    <t>Montáž střešní konstrukce z příhradových vazníků konstrukční dl přes 9 do 12,5 m</t>
  </si>
  <si>
    <t>1402747971</t>
  </si>
  <si>
    <t>Montáž střešní konstrukce z vazníků příhradových, konstrukční délky přes 9,0 do 12,5 m</t>
  </si>
  <si>
    <t>214</t>
  </si>
  <si>
    <t>60512204R012</t>
  </si>
  <si>
    <t>příhradový vazník valbový impregnovaný dl do 12,5m</t>
  </si>
  <si>
    <t>756899035</t>
  </si>
  <si>
    <t>příhradový vazník pultový sušený neimpregnovaný dl do 12,5m</t>
  </si>
  <si>
    <t>0,980392156862745*1,02 'Přepočtené koeficientem množství</t>
  </si>
  <si>
    <t>215</t>
  </si>
  <si>
    <t>998763512</t>
  </si>
  <si>
    <t>Přesun hmot procentní pro konstrukce montované z desek ruční v objektech v přes 6 do 12 m</t>
  </si>
  <si>
    <t>1933182543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</si>
  <si>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6 do 12 m</t>
  </si>
  <si>
    <t>https://podminky.urs.cz/item/CS_URS_2024_02/998763512</t>
  </si>
  <si>
    <t>764</t>
  </si>
  <si>
    <t>Konstrukce klempířské</t>
  </si>
  <si>
    <t>216</t>
  </si>
  <si>
    <t>764203152</t>
  </si>
  <si>
    <t>Montáž střešního výlezu pro krytinu skládanou nebo plechovou</t>
  </si>
  <si>
    <t>-1324469514</t>
  </si>
  <si>
    <t>Montáž oplechování střešních prvků střešního výlezu střechy s krytinou skládanou nebo plechovou</t>
  </si>
  <si>
    <t>https://podminky.urs.cz/item/CS_URS_2024_02/764203152</t>
  </si>
  <si>
    <t>217</t>
  </si>
  <si>
    <t>55341830</t>
  </si>
  <si>
    <t>vikýř univerzální pro profilované krytiny titanzinek 60x60cm</t>
  </si>
  <si>
    <t>-14033657</t>
  </si>
  <si>
    <t>218</t>
  </si>
  <si>
    <t>764206105</t>
  </si>
  <si>
    <t>Montáž oplechování rovných parapetů rš do 400 mm</t>
  </si>
  <si>
    <t>1831077025</t>
  </si>
  <si>
    <t>Montáž oplechování parapetů rovných, bez rohů, rozvinuté šířky do 400 mm</t>
  </si>
  <si>
    <t>https://podminky.urs.cz/item/CS_URS_2024_02/764206105</t>
  </si>
  <si>
    <t>219</t>
  </si>
  <si>
    <t>19420820/001R</t>
  </si>
  <si>
    <t>vnější hliníkový tažený parapet rš. 330 mm</t>
  </si>
  <si>
    <t>-2108394515</t>
  </si>
  <si>
    <t>plech Al hladký přírodní eloxovaný tl 0,8mm tabule</t>
  </si>
  <si>
    <t>220</t>
  </si>
  <si>
    <t>60794121</t>
  </si>
  <si>
    <t>koncovka PVC k parapetům</t>
  </si>
  <si>
    <t>pár</t>
  </si>
  <si>
    <t>572990454</t>
  </si>
  <si>
    <t>koncovka PVC k parapetním dřevotřískovým deskám 600mm</t>
  </si>
  <si>
    <t>221</t>
  </si>
  <si>
    <t>764511602</t>
  </si>
  <si>
    <t>Žlab podokapní půlkruhový z Pz s povrchovou úpravou rš 330 mm</t>
  </si>
  <si>
    <t>974178176</t>
  </si>
  <si>
    <t>Žlab podokapní z pozinkovaného plechu s povrchovou úpravou včetně háků a čel půlkruhový rš 330 mm</t>
  </si>
  <si>
    <t>https://podminky.urs.cz/item/CS_URS_2024_02/764511602</t>
  </si>
  <si>
    <t>16,4*2+10,4*2</t>
  </si>
  <si>
    <t>222</t>
  </si>
  <si>
    <t>764511642</t>
  </si>
  <si>
    <t>Kotlík oválný (trychtýřový) pro podokapní žlaby z Pz s povrchovou úpravou 330/100 mm</t>
  </si>
  <si>
    <t>1571336349</t>
  </si>
  <si>
    <t>Žlab podokapní z pozinkovaného plechu s povrchovou úpravou kotlík oválný (trychtýřový), rš žlabu/průměr svodu 330/100 mm</t>
  </si>
  <si>
    <t>https://podminky.urs.cz/item/CS_URS_2024_02/764511642</t>
  </si>
  <si>
    <t>223</t>
  </si>
  <si>
    <t>764518622</t>
  </si>
  <si>
    <t>Svody kruhové včetně objímek, kolen, odskoků z Pz s povrchovou úpravou průměru 100 mm</t>
  </si>
  <si>
    <t>-1891638452</t>
  </si>
  <si>
    <t>Svod z pozinkovaného plechu s upraveným povrchem včetně objímek, kolen a odskoků kruhový, průměru 100 mm</t>
  </si>
  <si>
    <t>https://podminky.urs.cz/item/CS_URS_2024_02/764518622</t>
  </si>
  <si>
    <t>6+4,1+4,1+5,25</t>
  </si>
  <si>
    <t>224</t>
  </si>
  <si>
    <t>998764312</t>
  </si>
  <si>
    <t>Přesun hmot procentní pro konstrukce klempířské ruční v objektech v přes 6 do 12 m</t>
  </si>
  <si>
    <t>-560775895</t>
  </si>
  <si>
    <t>Přesun hmot pro konstrukce klempířské stanovený procentní sazbou (%) z ceny vodorovná dopravní vzdálenost do 50 m ruční (bez užtití mechanizace) v objektech výšky přes 6 do 12 m</t>
  </si>
  <si>
    <t>https://podminky.urs.cz/item/CS_URS_2024_02/998764312</t>
  </si>
  <si>
    <t>765</t>
  </si>
  <si>
    <t>Krytina skládaná</t>
  </si>
  <si>
    <t>225</t>
  </si>
  <si>
    <t>765113012.WNR.008</t>
  </si>
  <si>
    <t>Krytina keramická drážková např. Tondach Sensaton 11 (Samba 11) červená engoba sklonu do 30° na sucho</t>
  </si>
  <si>
    <t>-370700156</t>
  </si>
  <si>
    <t>Krytina keramická drážková Tondach Sensaton 11 (Samba 11) červená engoba sklonu do 30° na sucho</t>
  </si>
  <si>
    <t>"valba" 28*2</t>
  </si>
  <si>
    <t>"sedlová část" 59*2</t>
  </si>
  <si>
    <t>226</t>
  </si>
  <si>
    <t>765113111.WNR</t>
  </si>
  <si>
    <t>Krytina keramická Tondach okapová hrana s ochranným větracím pásem plastovým</t>
  </si>
  <si>
    <t>983077267</t>
  </si>
  <si>
    <t>227</t>
  </si>
  <si>
    <t>765113212</t>
  </si>
  <si>
    <t>Krytina keramická drážková nárožní hrana z hřebenáčů engobovaných na sucho s větracím pásem kovovým</t>
  </si>
  <si>
    <t>-667293953</t>
  </si>
  <si>
    <t>Krytina keramická drážková sklonu střechy do 30° nárožní hrana na sucho s větracím lepícím pásem kovovým z hřebenáčů engobovaných</t>
  </si>
  <si>
    <t>https://podminky.urs.cz/item/CS_URS_2024_02/765113212</t>
  </si>
  <si>
    <t>5,85*4</t>
  </si>
  <si>
    <t>228</t>
  </si>
  <si>
    <t>765113332.WNR.003</t>
  </si>
  <si>
    <t>Krytina keramická drážková hřeben z hřebenáčů Tondach č. 2 červená engoba s podhřebenovými větracími taškami Sensaton 11 (Samba 11) červená engoba</t>
  </si>
  <si>
    <t>-1746690393</t>
  </si>
  <si>
    <t>229</t>
  </si>
  <si>
    <t>765115351</t>
  </si>
  <si>
    <t>Montáž střešní stoupací plošiny d do 400 mm pro keramickou krytinu</t>
  </si>
  <si>
    <t>-667377453</t>
  </si>
  <si>
    <t>Montáž střešních doplňků krytiny keramické stoupací plošiny délky do 400 mm</t>
  </si>
  <si>
    <t>https://podminky.urs.cz/item/CS_URS_2024_02/765115351</t>
  </si>
  <si>
    <t>230</t>
  </si>
  <si>
    <t>59660035</t>
  </si>
  <si>
    <t>komplet stoupací profilovaný pro keramickou krytinu rošt š 250mm d 400mm (2x závěsný držák, spojovací materiál, plošina)</t>
  </si>
  <si>
    <t>sada</t>
  </si>
  <si>
    <t>-1599956442</t>
  </si>
  <si>
    <t>231</t>
  </si>
  <si>
    <t>765115352</t>
  </si>
  <si>
    <t>Montáž střešní stoupací plošiny d přes 400 do 800 mm pro keramickou krytinu</t>
  </si>
  <si>
    <t>-412936785</t>
  </si>
  <si>
    <t>Montáž střešních doplňků krytiny keramické stoupací plošiny délky přes 400 do 800 mm</t>
  </si>
  <si>
    <t>https://podminky.urs.cz/item/CS_URS_2024_02/765115352</t>
  </si>
  <si>
    <t>232</t>
  </si>
  <si>
    <t>59660036</t>
  </si>
  <si>
    <t>komplet stoupací profilovaný pro keramickou krytinu rošt š 250mm d 800mm (2x závěsný držák, spojovací materiál, plošina)</t>
  </si>
  <si>
    <t>251296010</t>
  </si>
  <si>
    <t>233</t>
  </si>
  <si>
    <t>765191013</t>
  </si>
  <si>
    <t>Montáž pojistné hydroizolační nebo parotěsné fólie kladené přes 20° volně na bednění nebo tepelnou izolaci</t>
  </si>
  <si>
    <t>-1718408414</t>
  </si>
  <si>
    <t>Montáž pojistné hydroizolační nebo parotěsné fólie kladené ve sklonu přes 20° volně na bednění nebo tepelnou izolaci</t>
  </si>
  <si>
    <t>https://podminky.urs.cz/item/CS_URS_2024_02/765191013</t>
  </si>
  <si>
    <t>234</t>
  </si>
  <si>
    <t>28329044</t>
  </si>
  <si>
    <t>fólie kontaktní difuzně propustná pro doplňkovou hydroizolační vrstvu, třívrstvá mikroporézní PP 150g/m2</t>
  </si>
  <si>
    <t>20068649</t>
  </si>
  <si>
    <t>180*1,25 'Přepočtené koeficientem množství</t>
  </si>
  <si>
    <t>235</t>
  </si>
  <si>
    <t>998765312</t>
  </si>
  <si>
    <t>Přesun hmot procentní pro krytiny skládané ruční v objektech v přes 6 do 12 m</t>
  </si>
  <si>
    <t>588859886</t>
  </si>
  <si>
    <t>Přesun hmot pro krytiny skládané stanovený procentní sazbou (%) z ceny vodorovná dopravní vzdálenost do 50 m ruční (bez užití mechanizace) na objektech výšky přes 6 do 12 m</t>
  </si>
  <si>
    <t>https://podminky.urs.cz/item/CS_URS_2024_02/998765312</t>
  </si>
  <si>
    <t>766</t>
  </si>
  <si>
    <t>Konstrukce truhlářské</t>
  </si>
  <si>
    <t>236</t>
  </si>
  <si>
    <t>766231113</t>
  </si>
  <si>
    <t>Montáž sklápěcích půdních schodů</t>
  </si>
  <si>
    <t>134343718</t>
  </si>
  <si>
    <t>Montáž sklápěcích schodů na půdu s vyřezáním otvoru a kompletizací</t>
  </si>
  <si>
    <t>https://podminky.urs.cz/item/CS_URS_2024_02/766231113</t>
  </si>
  <si>
    <t>237</t>
  </si>
  <si>
    <t>61233168</t>
  </si>
  <si>
    <t>schody půdní skládací protipožární dřevěné se zesílenou izolací, pro výšku max. 280cm, 12 schodnic El 15, 120x70cm</t>
  </si>
  <si>
    <t>-724902830</t>
  </si>
  <si>
    <t>238</t>
  </si>
  <si>
    <t>766622132</t>
  </si>
  <si>
    <t>Montáž plastových oken plochy přes 1 m2 otevíravých v do 2,5 m s rámem do zdiva</t>
  </si>
  <si>
    <t>-93795392</t>
  </si>
  <si>
    <t>Montáž oken plastových včetně montáže rámu plochy přes 1 m2 otevíravých do zdiva, výšky přes 1,5 do 2,5 m</t>
  </si>
  <si>
    <t>https://podminky.urs.cz/item/CS_URS_2024_02/766622132</t>
  </si>
  <si>
    <t>239</t>
  </si>
  <si>
    <t>61140050</t>
  </si>
  <si>
    <t>okno plastové otevíravé/sklopné trojsklo do plochy 1m2</t>
  </si>
  <si>
    <t>-738128826</t>
  </si>
  <si>
    <t>1*0,78</t>
  </si>
  <si>
    <t>0,85*1,03</t>
  </si>
  <si>
    <t>1,25*0,78</t>
  </si>
  <si>
    <t>240</t>
  </si>
  <si>
    <t>61140052</t>
  </si>
  <si>
    <t>okno plastové otevíravé/sklopné trojsklo přes plochu 1m2 do v 1,5m</t>
  </si>
  <si>
    <t>-2144624133</t>
  </si>
  <si>
    <t>1,5*1,28*3</t>
  </si>
  <si>
    <t>1,5*1,03*2</t>
  </si>
  <si>
    <t>241</t>
  </si>
  <si>
    <t>61140066</t>
  </si>
  <si>
    <t>dveře plastové balkonové dvoukřídlové s bočním pevným dílem</t>
  </si>
  <si>
    <t>1256191025</t>
  </si>
  <si>
    <t>dveře plastové balkonové dvoukřídlové trojsklo</t>
  </si>
  <si>
    <t>3*2,16</t>
  </si>
  <si>
    <t>3*2,085</t>
  </si>
  <si>
    <t>242</t>
  </si>
  <si>
    <t>766629631R013</t>
  </si>
  <si>
    <t>Těsnění připojovací spáry ostění nebo nadpraží komprimační páskou</t>
  </si>
  <si>
    <t>1722990634</t>
  </si>
  <si>
    <t>Předsazená montáž otvorových výplní dveří utěsnění připojovací spáry ostění nebo nadpraží komprimační páskou</t>
  </si>
  <si>
    <t>243</t>
  </si>
  <si>
    <t>766660171</t>
  </si>
  <si>
    <t>Montáž dveřních křídel otvíravých jednokřídlových š do 0,8 m do obložkové zárubně</t>
  </si>
  <si>
    <t>-813490331</t>
  </si>
  <si>
    <t>Montáž dveřních křídel dřevěných nebo plastových otevíravých do obložkové zárubně povrchově upravených jednokřídlových, šířky do 800 mm</t>
  </si>
  <si>
    <t>https://podminky.urs.cz/item/CS_URS_2024_02/766660171</t>
  </si>
  <si>
    <t>"80" 3</t>
  </si>
  <si>
    <t xml:space="preserve">1. NP </t>
  </si>
  <si>
    <t>"60" 1</t>
  </si>
  <si>
    <t>"70" 1</t>
  </si>
  <si>
    <t>244</t>
  </si>
  <si>
    <t>MSN.0027224.URS</t>
  </si>
  <si>
    <t>dveře interiérové jednokřídlé plné, DTD, CPL standard, 60x197</t>
  </si>
  <si>
    <t>1199904117</t>
  </si>
  <si>
    <t>245</t>
  </si>
  <si>
    <t>MSN.0027225.URS</t>
  </si>
  <si>
    <t>dveře interiérové jednokřídlé plné, DTD, CPL standard, 70x197</t>
  </si>
  <si>
    <t>-1239326552</t>
  </si>
  <si>
    <t>246</t>
  </si>
  <si>
    <t>MSN.0027226.URS</t>
  </si>
  <si>
    <t>dveře interiérové jednokřídlé plné, DTD, CPL standard, 80x197</t>
  </si>
  <si>
    <t>-668096215</t>
  </si>
  <si>
    <t>247</t>
  </si>
  <si>
    <t>766660172</t>
  </si>
  <si>
    <t>Montáž dveřních křídel otvíravých jednokřídlových š přes 0,8 m do obložkové zárubně</t>
  </si>
  <si>
    <t>-1109235069</t>
  </si>
  <si>
    <t>Montáž dveřních křídel dřevěných nebo plastových otevíravých do obložkové zárubně povrchově upravených jednokřídlových, šířky přes 800 mm</t>
  </si>
  <si>
    <t>https://podminky.urs.cz/item/CS_URS_2024_02/766660172</t>
  </si>
  <si>
    <t>"90" 2</t>
  </si>
  <si>
    <t>248</t>
  </si>
  <si>
    <t>MSN.0027227.URS</t>
  </si>
  <si>
    <t>dveře interiérové jednokřídlé plné, DTD, CPL standard, 90x197</t>
  </si>
  <si>
    <t>1866950745</t>
  </si>
  <si>
    <t>249</t>
  </si>
  <si>
    <t>766660431</t>
  </si>
  <si>
    <t>Montáž vchodových dveří včetně rámu jednokřídlových s pevným bočním dílem do zdiva</t>
  </si>
  <si>
    <t>859054590</t>
  </si>
  <si>
    <t>Montáž vchodových dveří včetně rámu do zdiva jednokřídlových s pevně zasklenými bočními díly</t>
  </si>
  <si>
    <t>https://podminky.urs.cz/item/CS_URS_2024_02/766660431</t>
  </si>
  <si>
    <t>250</t>
  </si>
  <si>
    <t>61140502</t>
  </si>
  <si>
    <t>dveře jednokřídlé plastové antracitové/bílé prosklené max rozměru otvoru 2,42m2</t>
  </si>
  <si>
    <t>802716987</t>
  </si>
  <si>
    <t>dveře jednokřídlé plastové bílé prosklené max rozměru otvoru 2,42m2</t>
  </si>
  <si>
    <t>251</t>
  </si>
  <si>
    <t>766660729</t>
  </si>
  <si>
    <t>Montáž dveřního interiérového kování - štítku s klikou</t>
  </si>
  <si>
    <t>-142563022</t>
  </si>
  <si>
    <t>Montáž dveřních doplňků dveřního kování interiérového štítku s klikou</t>
  </si>
  <si>
    <t>https://podminky.urs.cz/item/CS_URS_2024_02/766660729</t>
  </si>
  <si>
    <t>252</t>
  </si>
  <si>
    <t>54914123</t>
  </si>
  <si>
    <t>kování rozetové klika/klika</t>
  </si>
  <si>
    <t>-998431202</t>
  </si>
  <si>
    <t>253</t>
  </si>
  <si>
    <t>766660730</t>
  </si>
  <si>
    <t>Montáž dveřního interiérového kování - WC kliky se zámkem</t>
  </si>
  <si>
    <t>775315931</t>
  </si>
  <si>
    <t>Montáž dveřních doplňků dveřního kování interiérového WC kliky se zámkem</t>
  </si>
  <si>
    <t>https://podminky.urs.cz/item/CS_URS_2024_02/766660730</t>
  </si>
  <si>
    <t>254</t>
  </si>
  <si>
    <t>54914128</t>
  </si>
  <si>
    <t>kování rozetové spodní pro WC</t>
  </si>
  <si>
    <t>-1537327994</t>
  </si>
  <si>
    <t>255</t>
  </si>
  <si>
    <t>766682111</t>
  </si>
  <si>
    <t>Montáž zárubní obložkových pro dveře jednokřídlové tl stěny do 170 mm</t>
  </si>
  <si>
    <t>-553868935</t>
  </si>
  <si>
    <t>Montáž zárubní dřevěných nebo plastových obložkových, pro dveře jednokřídlové, tloušťky stěny do 170 mm</t>
  </si>
  <si>
    <t>https://podminky.urs.cz/item/CS_URS_2024_02/766682111</t>
  </si>
  <si>
    <t>256</t>
  </si>
  <si>
    <t>61182307</t>
  </si>
  <si>
    <t>zárubeň jednokřídlá obložková s laminátovým povrchem tl stěny 60-150mm rozměru 600-1100/1970, 2100mm</t>
  </si>
  <si>
    <t>-1347900537</t>
  </si>
  <si>
    <t>257</t>
  </si>
  <si>
    <t>766694116</t>
  </si>
  <si>
    <t>Montáž parapetních desek dřevěných nebo plastových š do 30 cm</t>
  </si>
  <si>
    <t>-518784795</t>
  </si>
  <si>
    <t>Montáž ostatních truhlářských konstrukcí parapetních desek dřevěných nebo plastových šířky do 300 mm</t>
  </si>
  <si>
    <t>https://podminky.urs.cz/item/CS_URS_2024_02/766694116</t>
  </si>
  <si>
    <t>1,5*4</t>
  </si>
  <si>
    <t>1+(1,5*4)</t>
  </si>
  <si>
    <t>258</t>
  </si>
  <si>
    <t>60794102</t>
  </si>
  <si>
    <t>parapet dřevotřískový vnitřní povrch laminátový š 260mm</t>
  </si>
  <si>
    <t>4684097</t>
  </si>
  <si>
    <t>259</t>
  </si>
  <si>
    <t>-656942872</t>
  </si>
  <si>
    <t>260</t>
  </si>
  <si>
    <t>998766312</t>
  </si>
  <si>
    <t>Přesun hmot procentní pro kce truhlářské ruční v objektech v přes 6 do 12 m</t>
  </si>
  <si>
    <t>-2043157389</t>
  </si>
  <si>
    <t>Přesun hmot pro konstrukce truhlářské stanovený procentní sazbou (%) z ceny vodorovná dopravní vzdálenost do 50 m ruční (bez užití mechanizace) v objektech výšky přes 6 do 12 m</t>
  </si>
  <si>
    <t>https://podminky.urs.cz/item/CS_URS_2024_02/998766312</t>
  </si>
  <si>
    <t>767</t>
  </si>
  <si>
    <t>Konstrukce zámečnické</t>
  </si>
  <si>
    <t>261</t>
  </si>
  <si>
    <t>767651112</t>
  </si>
  <si>
    <t>Montáž vrat garážových sekčních zajížděcích pod strop pl přes 6 do 9 m2</t>
  </si>
  <si>
    <t>-724204354</t>
  </si>
  <si>
    <t>Montáž vrat garážových nebo průmyslových sekčních zajížděcích pod strop, plochy přes 6 do 9 m2</t>
  </si>
  <si>
    <t>https://podminky.urs.cz/item/CS_URS_2024_02/767651112</t>
  </si>
  <si>
    <t>262</t>
  </si>
  <si>
    <t>55345869</t>
  </si>
  <si>
    <t>vrata garážová sekční lamela 42 mm, vnitřní strana pozink, 3,5 x 2,25 m</t>
  </si>
  <si>
    <t>-1178660017</t>
  </si>
  <si>
    <t>vrata garážová sekční zateplená lamela typ M 4,0x2,125m</t>
  </si>
  <si>
    <t>263</t>
  </si>
  <si>
    <t>767651126</t>
  </si>
  <si>
    <t>Montáž vrat garážových sekčních elektrického stropního pohonu</t>
  </si>
  <si>
    <t>-959511633</t>
  </si>
  <si>
    <t>Montáž vrat garážových nebo průmyslových příslušenství sekčních vrat elektrického pohonu</t>
  </si>
  <si>
    <t>https://podminky.urs.cz/item/CS_URS_2024_02/767651126</t>
  </si>
  <si>
    <t>264</t>
  </si>
  <si>
    <t>55345877</t>
  </si>
  <si>
    <t>pohon garážových sekčních a výklopných vrat o síle 800N max. 25 cyklů denně</t>
  </si>
  <si>
    <t>266542995</t>
  </si>
  <si>
    <t>265</t>
  </si>
  <si>
    <t>998767312</t>
  </si>
  <si>
    <t>Přesun hmot procentní pro zámečnické konstrukce ruční v objektech v přes 6 do 12 m</t>
  </si>
  <si>
    <t>-1376602362</t>
  </si>
  <si>
    <t>Přesun hmot pro zámečnické konstrukce stanovený procentní sazbou (%) z ceny vodorovná dopravní vzdálenost do 50 m ruční (bez užití mechanizace) v objektech výšky přes 6 do 12 m</t>
  </si>
  <si>
    <t>https://podminky.urs.cz/item/CS_URS_2024_02/998767312</t>
  </si>
  <si>
    <t>771</t>
  </si>
  <si>
    <t>Podlahy z dlaždic</t>
  </si>
  <si>
    <t>266</t>
  </si>
  <si>
    <t>771121011</t>
  </si>
  <si>
    <t>Nátěr penetrační na podlahu</t>
  </si>
  <si>
    <t>421801813</t>
  </si>
  <si>
    <t>Příprava podkladu před provedením dlažby nátěr penetrační na podlahu</t>
  </si>
  <si>
    <t>https://podminky.urs.cz/item/CS_URS_2024_02/771121011</t>
  </si>
  <si>
    <t>267</t>
  </si>
  <si>
    <t>771151011</t>
  </si>
  <si>
    <t>Samonivelační stěrka podlah pevnosti 20 MPa tl 3 mm</t>
  </si>
  <si>
    <t>-987945896</t>
  </si>
  <si>
    <t>Příprava podkladu před provedením dlažby samonivelační stěrka min. pevnosti 20 MPa, tloušťky do 3 mm</t>
  </si>
  <si>
    <t>https://podminky.urs.cz/item/CS_URS_2024_02/771151011</t>
  </si>
  <si>
    <t>268</t>
  </si>
  <si>
    <t>771161021</t>
  </si>
  <si>
    <t>Montáž profilu ukončujícího pro plynulý přechod (dlažby s kobercem apod.)</t>
  </si>
  <si>
    <t>217816434</t>
  </si>
  <si>
    <t>Příprava podkladu před provedením dlažby montáž profilu ukončujícího profilu pro plynulý přechod (dlažba-koberec apod.)</t>
  </si>
  <si>
    <t>https://podminky.urs.cz/item/CS_URS_2024_02/771161021</t>
  </si>
  <si>
    <t>0,8+0,9+0,6+0,7</t>
  </si>
  <si>
    <t>269</t>
  </si>
  <si>
    <t>55343124</t>
  </si>
  <si>
    <t>profil přechodový Al vrtaný 30mm bronz</t>
  </si>
  <si>
    <t>726160528</t>
  </si>
  <si>
    <t>2,72727272727273*1,1 'Přepočtené koeficientem množství</t>
  </si>
  <si>
    <t>270</t>
  </si>
  <si>
    <t>771474112</t>
  </si>
  <si>
    <t>Montáž soklů z dlaždic keramických rovných lepených cementovým flexibilním lepidlem v přes 65 do 90 mm</t>
  </si>
  <si>
    <t>1163253036</t>
  </si>
  <si>
    <t>Montáž soklů z dlaždic keramických lepených cementovým flexibilním lepidlem rovných, výšky přes 65 do 90 mm</t>
  </si>
  <si>
    <t>https://podminky.urs.cz/item/CS_URS_2024_02/771474112</t>
  </si>
  <si>
    <t>"0,01" 2,93+1,125+0,1+0,45+1,875+1,5-0,8</t>
  </si>
  <si>
    <t>"0,03" 7,01*2+4,78*2-(3+0,8+0,8)</t>
  </si>
  <si>
    <t>271</t>
  </si>
  <si>
    <t>59761184</t>
  </si>
  <si>
    <t>sokl keramický mrazuvzdorný povrch hladký/matný tl do 10mm výšky přes 65 do 90mm</t>
  </si>
  <si>
    <t>-1866958276</t>
  </si>
  <si>
    <t>26,16*1,1 'Přepočtené koeficientem množství</t>
  </si>
  <si>
    <t>272</t>
  </si>
  <si>
    <t>771574413</t>
  </si>
  <si>
    <t>Montáž podlah keramických hladkých lepených cementovým flexibilním lepidlem přes 2 do 4 ks/m2</t>
  </si>
  <si>
    <t>247387487</t>
  </si>
  <si>
    <t>Montáž podlah z dlaždic keramických lepených cementovým flexibilním lepidlem hladkých, tloušťky do 10 mm přes 2 do 4 ks/m2</t>
  </si>
  <si>
    <t>https://podminky.urs.cz/item/CS_URS_2024_02/771574413</t>
  </si>
  <si>
    <t>"0.01" 4,72</t>
  </si>
  <si>
    <t>"0.02" 10,95</t>
  </si>
  <si>
    <t>"0.03" 33,09</t>
  </si>
  <si>
    <t>"1.01" 5,4</t>
  </si>
  <si>
    <t>"1.03" 3,48</t>
  </si>
  <si>
    <t>"1.05" 7,31</t>
  </si>
  <si>
    <t>273</t>
  </si>
  <si>
    <t>59761136</t>
  </si>
  <si>
    <t>dlažba keramická slinutá mrazuvzdorná povrch hladký/lesklý tl do 10mm přes 2 do 4ks/m2</t>
  </si>
  <si>
    <t>-1586079543</t>
  </si>
  <si>
    <t>64,95*1,15 'Přepočtené koeficientem množství</t>
  </si>
  <si>
    <t>274</t>
  </si>
  <si>
    <t>771577211</t>
  </si>
  <si>
    <t>Příplatek k montáži podlah keramických lepených cementovým flexibilním lepidlem za plochu do 5 m2</t>
  </si>
  <si>
    <t>123135422</t>
  </si>
  <si>
    <t>Montáž podlah z dlaždic keramických lepených cementovým flexibilním lepidlem Příplatek k cenám za plochu do 5 m2 jednotlivě</t>
  </si>
  <si>
    <t>https://podminky.urs.cz/item/CS_URS_2024_02/771577211</t>
  </si>
  <si>
    <t>275</t>
  </si>
  <si>
    <t>771591112</t>
  </si>
  <si>
    <t>Izolace pod dlažbu nátěrem nebo stěrkou ve dvou vrstvách</t>
  </si>
  <si>
    <t>162142343</t>
  </si>
  <si>
    <t>Izolace podlahy pod dlažbu nátěrem nebo stěrkou ve dvou vrstvách</t>
  </si>
  <si>
    <t>https://podminky.urs.cz/item/CS_URS_2024_02/771591112</t>
  </si>
  <si>
    <t>276</t>
  </si>
  <si>
    <t>771591115</t>
  </si>
  <si>
    <t>Podlahy spárování silikonem</t>
  </si>
  <si>
    <t>-38374301</t>
  </si>
  <si>
    <t>Podlahy - dokončovací práce spárování silikonem</t>
  </si>
  <si>
    <t>https://podminky.urs.cz/item/CS_URS_2024_02/771591115</t>
  </si>
  <si>
    <t>"0.02" (2,93*2+3,82*2)-0,8</t>
  </si>
  <si>
    <t>"1.05" (2,93*2+2,55*2)-0,7+(1,05+0,1+1,05)</t>
  </si>
  <si>
    <t>277</t>
  </si>
  <si>
    <t>771591264</t>
  </si>
  <si>
    <t>Izolace těsnícími pásy mezi podlahou a stěnou</t>
  </si>
  <si>
    <t>443369502</t>
  </si>
  <si>
    <t>Izolace podlahy pod dlažbu těsnícími izolačními pásy mezi podlahou a stěnu</t>
  </si>
  <si>
    <t>https://podminky.urs.cz/item/CS_URS_2024_02/771591264</t>
  </si>
  <si>
    <t>278</t>
  </si>
  <si>
    <t>771592011</t>
  </si>
  <si>
    <t>Čištění vnitřních ploch podlah nebo schodišť po položení dlažby chemickými prostředky</t>
  </si>
  <si>
    <t>38743023</t>
  </si>
  <si>
    <t>Čištění vnitřních ploch po položení dlažby podlah nebo schodišť chemickými prostředky</t>
  </si>
  <si>
    <t>https://podminky.urs.cz/item/CS_URS_2024_02/771592011</t>
  </si>
  <si>
    <t>279</t>
  </si>
  <si>
    <t>998771312</t>
  </si>
  <si>
    <t>Přesun hmot procentní pro podlahy z dlaždic ruční v objektech v přes 6 do 12 m</t>
  </si>
  <si>
    <t>-624265435</t>
  </si>
  <si>
    <t>Přesun hmot pro podlahy z dlaždic stanovený procentní sazbou (%) z ceny vodorovná dopravní vzdálenost do 50 m ruční (bez užití mechanizace) v objektech výšky přes 6 do 12 m</t>
  </si>
  <si>
    <t>https://podminky.urs.cz/item/CS_URS_2024_02/998771312</t>
  </si>
  <si>
    <t>776</t>
  </si>
  <si>
    <t>Podlahy povlakové</t>
  </si>
  <si>
    <t>280</t>
  </si>
  <si>
    <t>776111311</t>
  </si>
  <si>
    <t>Vysátí podkladu povlakových podlah</t>
  </si>
  <si>
    <t>211626494</t>
  </si>
  <si>
    <t>Příprava podkladu povlakových podlah a stěn vysátí podlah</t>
  </si>
  <si>
    <t>https://podminky.urs.cz/item/CS_URS_2024_02/776111311</t>
  </si>
  <si>
    <t>281</t>
  </si>
  <si>
    <t>776121112</t>
  </si>
  <si>
    <t>Vodou ředitelná penetrace savého podkladu povlakových podlah</t>
  </si>
  <si>
    <t>-1630519488</t>
  </si>
  <si>
    <t>Příprava podkladu povlakových podlah a stěn penetrace vodou ředitelná podlah</t>
  </si>
  <si>
    <t>https://podminky.urs.cz/item/CS_URS_2024_02/776121112</t>
  </si>
  <si>
    <t>282</t>
  </si>
  <si>
    <t>776141112</t>
  </si>
  <si>
    <t>Stěrka podlahová nivelační pro vyrovnání podkladu povlakových podlah pevnosti 20 MPa tl přes 3 do 5 mm</t>
  </si>
  <si>
    <t>1561358595</t>
  </si>
  <si>
    <t>Příprava podkladu povlakových podlah a stěn vyrovnání samonivelační stěrkou podlah min.pevnosti 20 MPa, tloušťky přes 3 do 5 mm</t>
  </si>
  <si>
    <t>https://podminky.urs.cz/item/CS_URS_2024_02/776141112</t>
  </si>
  <si>
    <t>283</t>
  </si>
  <si>
    <t>776221111</t>
  </si>
  <si>
    <t>Lepení pásů z PVC standardním lepidlem</t>
  </si>
  <si>
    <t>-1315603379</t>
  </si>
  <si>
    <t>Montáž podlahovin z PVC lepením standardním lepidlem z pásů</t>
  </si>
  <si>
    <t>https://podminky.urs.cz/item/CS_URS_2024_02/776221111</t>
  </si>
  <si>
    <t>"1. NP" 41,91+4,48+11,66+13,97+12,97</t>
  </si>
  <si>
    <t>284</t>
  </si>
  <si>
    <t>28411107</t>
  </si>
  <si>
    <t>PVC vinyl heterogenní zátěžový tl 3,35mm, nášlapná vrstva 0,7mm, hořlavost Bfl-s1, smykové tření µ &gt;=0,5, třída zátěže 34/43, útlum 8dB, otlak 0,03</t>
  </si>
  <si>
    <t>-2007904033</t>
  </si>
  <si>
    <t>84,99*1,15 'Přepočtené koeficientem množství</t>
  </si>
  <si>
    <t>285</t>
  </si>
  <si>
    <t>776421111</t>
  </si>
  <si>
    <t>Montáž obvodových lišt lepením</t>
  </si>
  <si>
    <t>1580364113</t>
  </si>
  <si>
    <t>Montáž lišt obvodových lepených</t>
  </si>
  <si>
    <t>https://podminky.urs.cz/item/CS_URS_2024_02/776421111</t>
  </si>
  <si>
    <t>286</t>
  </si>
  <si>
    <t>61418111</t>
  </si>
  <si>
    <t>lišta podlahová dřevěná 7x43mm</t>
  </si>
  <si>
    <t>176358986</t>
  </si>
  <si>
    <t>lišta podlahová dřevěná borovice 7x43mm</t>
  </si>
  <si>
    <t>83,81*1,1 'Přepočtené koeficientem množství</t>
  </si>
  <si>
    <t>287</t>
  </si>
  <si>
    <t>776421311</t>
  </si>
  <si>
    <t>Montáž přechodových samolepících lišt</t>
  </si>
  <si>
    <t>-278093675</t>
  </si>
  <si>
    <t>Montáž lišt přechodových samolepících</t>
  </si>
  <si>
    <t>https://podminky.urs.cz/item/CS_URS_2024_02/776421311</t>
  </si>
  <si>
    <t>288</t>
  </si>
  <si>
    <t>59054130</t>
  </si>
  <si>
    <t>profil přechodový samolepící 35mm</t>
  </si>
  <si>
    <t>1178310298</t>
  </si>
  <si>
    <t>profil přechodový nerezový samolepící 35mm</t>
  </si>
  <si>
    <t>289</t>
  </si>
  <si>
    <t>998776311</t>
  </si>
  <si>
    <t>Přesun hmot procentní pro podlahy povlakové ruční v objektech v do 6 m</t>
  </si>
  <si>
    <t>-1710705630</t>
  </si>
  <si>
    <t>Přesun hmot pro podlahy povlakové stanovený procentní sazbou (%) z ceny vodorovná dopravní vzdálenost do 50 m ruční (bez užití mechanizace) v objektech výšky do 6 m</t>
  </si>
  <si>
    <t>https://podminky.urs.cz/item/CS_URS_2024_02/998776311</t>
  </si>
  <si>
    <t>781</t>
  </si>
  <si>
    <t>Dokončovací práce - obklady</t>
  </si>
  <si>
    <t>290</t>
  </si>
  <si>
    <t>781121011</t>
  </si>
  <si>
    <t>Nátěr penetrační na stěnu</t>
  </si>
  <si>
    <t>-571863724</t>
  </si>
  <si>
    <t>Příprava podkladu před provedením obkladu nátěr penetrační na stěnu</t>
  </si>
  <si>
    <t>https://podminky.urs.cz/item/CS_URS_2024_02/781121011</t>
  </si>
  <si>
    <t>291</t>
  </si>
  <si>
    <t>781131112</t>
  </si>
  <si>
    <t>Izolace pod obklad nátěrem nebo stěrkou ve dvou vrstvách</t>
  </si>
  <si>
    <t>-52754240</t>
  </si>
  <si>
    <t>Izolace stěny pod obklad izolace nátěrem nebo stěrkou ve dvou vrstvách</t>
  </si>
  <si>
    <t>https://podminky.urs.cz/item/CS_URS_2024_02/781131112</t>
  </si>
  <si>
    <t>"0.02 sprchový kout" 3*2,1</t>
  </si>
  <si>
    <t>"1,05 sprchový kout" (1+1,15+1)*2,1</t>
  </si>
  <si>
    <t>292</t>
  </si>
  <si>
    <t>781472214</t>
  </si>
  <si>
    <t>Montáž obkladů keramických hladkých lepených cementovým flexibilním lepidlem přes 4 do 6 ks/m2</t>
  </si>
  <si>
    <t>-710729849</t>
  </si>
  <si>
    <t>Montáž keramických obkladů stěn lepených cementovým flexibilním lepidlem hladkých přes 4 do 6 ks/m2</t>
  </si>
  <si>
    <t>https://podminky.urs.cz/item/CS_URS_2024_02/781472214</t>
  </si>
  <si>
    <t>"0.02" (2,93*2+3,82*2)*2-(0,8*2)</t>
  </si>
  <si>
    <t>"1.05" (2,55*2+2,93*2)*2,65-(0,7*2)</t>
  </si>
  <si>
    <t>293</t>
  </si>
  <si>
    <t>59761707</t>
  </si>
  <si>
    <t>obklad keramický nemrazuvzdorný povrch hladký/lesklý tl do 10mm přes 4 do 6ks/m2</t>
  </si>
  <si>
    <t>-1806488367</t>
  </si>
  <si>
    <t>53,044*1,15 'Přepočtené koeficientem množství</t>
  </si>
  <si>
    <t>294</t>
  </si>
  <si>
    <t>781472291</t>
  </si>
  <si>
    <t>Příplatek k montáži obkladů keramických lepených cementovým flexibilním lepidlem za plochu do 10 m2</t>
  </si>
  <si>
    <t>362416976</t>
  </si>
  <si>
    <t>Montáž keramických obkladů stěn lepených cementovým flexibilním lepidlem Příplatek k cenám za plochu do 10 m2 jednotlivě</t>
  </si>
  <si>
    <t>https://podminky.urs.cz/item/CS_URS_2024_02/781472291</t>
  </si>
  <si>
    <t>295</t>
  </si>
  <si>
    <t>781492211</t>
  </si>
  <si>
    <t>Montáž profilů rohových lepených flexibilním cementovým lepidlem</t>
  </si>
  <si>
    <t>476499311</t>
  </si>
  <si>
    <t>Obklad - dokončující práce montáž profilu lepeného flexibilním cementovým lepidlem rohového</t>
  </si>
  <si>
    <t>https://podminky.urs.cz/item/CS_URS_2024_02/781492211</t>
  </si>
  <si>
    <t>"0.02" (2*3)+(1,25+0,75+0,75)</t>
  </si>
  <si>
    <t>"1,05" 1+0,75+0,75</t>
  </si>
  <si>
    <t>296</t>
  </si>
  <si>
    <t>19416005</t>
  </si>
  <si>
    <t>lišta ukončovací z eloxovaného hliníku 10mm</t>
  </si>
  <si>
    <t>745992231</t>
  </si>
  <si>
    <t>11,9047619047619*1,05 'Přepočtené koeficientem množství</t>
  </si>
  <si>
    <t>297</t>
  </si>
  <si>
    <t>781495115</t>
  </si>
  <si>
    <t>Spárování vnitřních obkladů silikonem</t>
  </si>
  <si>
    <t>-1547695664</t>
  </si>
  <si>
    <t>Obklad - dokončující práce ostatní práce spárování silikonem</t>
  </si>
  <si>
    <t>https://podminky.urs.cz/item/CS_URS_2024_02/781495115</t>
  </si>
  <si>
    <t>"0.02" 2*7</t>
  </si>
  <si>
    <t>"1.05" 2,65*4</t>
  </si>
  <si>
    <t>298</t>
  </si>
  <si>
    <t>781495141</t>
  </si>
  <si>
    <t>Průnik obkladem kruhový do DN 30</t>
  </si>
  <si>
    <t>304402809</t>
  </si>
  <si>
    <t>Obklad - dokončující práce průnik obkladem kruhový, bez izolace do DN 30</t>
  </si>
  <si>
    <t>https://podminky.urs.cz/item/CS_URS_2024_02/781495141</t>
  </si>
  <si>
    <t>299</t>
  </si>
  <si>
    <t>781495142</t>
  </si>
  <si>
    <t>Průnik obkladem kruhový přes DN 30 do DN 90</t>
  </si>
  <si>
    <t>1370915579</t>
  </si>
  <si>
    <t>Obklad - dokončující práce průnik obkladem kruhový, bez izolace přes DN 30 do DN 90</t>
  </si>
  <si>
    <t>https://podminky.urs.cz/item/CS_URS_2024_02/781495142</t>
  </si>
  <si>
    <t>300</t>
  </si>
  <si>
    <t>781495211</t>
  </si>
  <si>
    <t>Čištění vnitřních ploch stěn po provedení obkladu chemickými prostředky</t>
  </si>
  <si>
    <t>-714319755</t>
  </si>
  <si>
    <t>Čištění vnitřních ploch po provedení obkladu stěn chemickými prostředky</t>
  </si>
  <si>
    <t>https://podminky.urs.cz/item/CS_URS_2024_02/781495211</t>
  </si>
  <si>
    <t>301</t>
  </si>
  <si>
    <t>998781312</t>
  </si>
  <si>
    <t>Přesun hmot procentní pro obklady keramické ruční v objektech v přes 6 do 12 m</t>
  </si>
  <si>
    <t>1383697575</t>
  </si>
  <si>
    <t>Přesun hmot pro obklady keramické stanovený procentní sazbou (%) z ceny vodorovná dopravní vzdálenost do 50 m ruční (bez užití mechanizace) v objektech výšky přes 6 do 12 m</t>
  </si>
  <si>
    <t>https://podminky.urs.cz/item/CS_URS_2024_02/998781312</t>
  </si>
  <si>
    <t>783</t>
  </si>
  <si>
    <t>Dokončovací práce - nátěry</t>
  </si>
  <si>
    <t>302</t>
  </si>
  <si>
    <t>783218111</t>
  </si>
  <si>
    <t>Lazurovací dvojnásobný syntetický nátěr tesařských konstrukcí</t>
  </si>
  <si>
    <t>-1497501631</t>
  </si>
  <si>
    <t>Lazurovací nátěr tesařských konstrukcí dvojnásobný syntetický</t>
  </si>
  <si>
    <t>https://podminky.urs.cz/item/CS_URS_2024_02/783218111</t>
  </si>
  <si>
    <t>"palubkový obklad přesahubstřechy" (16,4*2+10,4*2)*0,6</t>
  </si>
  <si>
    <t>303</t>
  </si>
  <si>
    <t>783324201</t>
  </si>
  <si>
    <t>Základní antikorozní jednonásobný akrylátový nátěr zámečnických konstrukcí</t>
  </si>
  <si>
    <t>559778566</t>
  </si>
  <si>
    <t>Základní antikorozní nátěr zámečnických konstrukcí jednonásobný akrylátový</t>
  </si>
  <si>
    <t>https://podminky.urs.cz/item/CS_URS_2024_02/783324201</t>
  </si>
  <si>
    <t>"HEB 200" (4*2*1,15)*2+(3,5*2*1,15)</t>
  </si>
  <si>
    <t>784</t>
  </si>
  <si>
    <t>Dokončovací práce - malby a tapety</t>
  </si>
  <si>
    <t>304</t>
  </si>
  <si>
    <t>784111001</t>
  </si>
  <si>
    <t>Oprášení (ometení ) podkladu v místnostech v do 3,80 m</t>
  </si>
  <si>
    <t>724525323</t>
  </si>
  <si>
    <t>Oprášení (ometení) podkladu v místnostech výšky do 3,80 m</t>
  </si>
  <si>
    <t>https://podminky.urs.cz/item/CS_URS_2024_02/784111001</t>
  </si>
  <si>
    <t>305</t>
  </si>
  <si>
    <t>784171101</t>
  </si>
  <si>
    <t>Zakrytí vnitřních podlah včetně pozdějšího odkrytí</t>
  </si>
  <si>
    <t>-1514819643</t>
  </si>
  <si>
    <t>Zakrytí nemalovaných ploch (materiál ve specifikaci) včetně pozdějšího odkrytí podlah</t>
  </si>
  <si>
    <t>https://podminky.urs.cz/item/CS_URS_2024_02/784171101</t>
  </si>
  <si>
    <t xml:space="preserve">"1. NP" 126,68 </t>
  </si>
  <si>
    <t>"terasa" -25,5</t>
  </si>
  <si>
    <t>306</t>
  </si>
  <si>
    <t>58124844</t>
  </si>
  <si>
    <t>fólie pro malířské potřeby zakrývací tl 25µ 4x5m</t>
  </si>
  <si>
    <t>1973545040</t>
  </si>
  <si>
    <t>209,52380952381*1,05 'Přepočtené koeficientem množství</t>
  </si>
  <si>
    <t>307</t>
  </si>
  <si>
    <t>784181101</t>
  </si>
  <si>
    <t>Základní akrylátová jednonásobná bezbarvá penetrace podkladu v místnostech v do 3,80 m</t>
  </si>
  <si>
    <t>-908305844</t>
  </si>
  <si>
    <t>Penetrace podkladu jednonásobná základní akrylátová bezbarvá v místnostech výšky do 3,80 m</t>
  </si>
  <si>
    <t>https://podminky.urs.cz/item/CS_URS_2024_02/784181101</t>
  </si>
  <si>
    <t>"1. PP strop" 96,32</t>
  </si>
  <si>
    <t>"1.PP, 1. NP stěny" 541,051</t>
  </si>
  <si>
    <t>"odpočet obklady" -53,044"</t>
  </si>
  <si>
    <t>308</t>
  </si>
  <si>
    <t>784211101</t>
  </si>
  <si>
    <t>Dvojnásobné bílé malby ze směsí za mokra výborně oděruvzdorných v místnostech v do 3,80 m</t>
  </si>
  <si>
    <t>717877381</t>
  </si>
  <si>
    <t>Malby z malířských směsí oděruvzdorných za mokra dvojnásobné, bílé za mokra oděruvzdorné výborně v místnostech výšky do 3,80 m</t>
  </si>
  <si>
    <t>https://podminky.urs.cz/item/CS_URS_2024_02/784211101</t>
  </si>
  <si>
    <t>"1. NP strop SDK" 112</t>
  </si>
  <si>
    <t>HZS</t>
  </si>
  <si>
    <t>Hodinové zúčtovací sazby</t>
  </si>
  <si>
    <t>309</t>
  </si>
  <si>
    <t>HZS2221</t>
  </si>
  <si>
    <t>Hodinová zúčtovací sazba topenář - komplexní zkoušky, revize</t>
  </si>
  <si>
    <t>hod</t>
  </si>
  <si>
    <t>512</t>
  </si>
  <si>
    <t>20142112</t>
  </si>
  <si>
    <t>Hodinové zúčtovací sazby profesí PSV provádění stavebních instalací topenář</t>
  </si>
  <si>
    <t>https://podminky.urs.cz/item/CS_URS_2024_02/HZS2221</t>
  </si>
  <si>
    <t>310</t>
  </si>
  <si>
    <t>HZS2491</t>
  </si>
  <si>
    <t>Hodinová zúčtovací sazba dělník zednických výpomocí pro PSV</t>
  </si>
  <si>
    <t>-1721192030</t>
  </si>
  <si>
    <t>Hodinové zúčtovací sazby profesí PSV zednické výpomoci a pomocné práce PSV dělník zednických výpomocí</t>
  </si>
  <si>
    <t>https://podminky.urs.cz/item/CS_URS_2024_02/HZS2491</t>
  </si>
  <si>
    <t>VRN</t>
  </si>
  <si>
    <t>Vedlejší rozpočtové náklady</t>
  </si>
  <si>
    <t>VRN1</t>
  </si>
  <si>
    <t>Průzkumné, geodetické a projektové práce</t>
  </si>
  <si>
    <t>311</t>
  </si>
  <si>
    <t>010001000</t>
  </si>
  <si>
    <t>Průzkumné, zeměměřičské a projektové práce</t>
  </si>
  <si>
    <t>…</t>
  </si>
  <si>
    <t>1024</t>
  </si>
  <si>
    <t>143668365</t>
  </si>
  <si>
    <t>https://podminky.urs.cz/item/CS_URS_2024_02/010001000</t>
  </si>
  <si>
    <t>VRN3</t>
  </si>
  <si>
    <t>Zařízení staveniště</t>
  </si>
  <si>
    <t>312</t>
  </si>
  <si>
    <t>030001000</t>
  </si>
  <si>
    <t>-323453463</t>
  </si>
  <si>
    <t>https://podminky.urs.cz/item/CS_URS_2024_02/030001000</t>
  </si>
  <si>
    <t>VRN4</t>
  </si>
  <si>
    <t>Inženýrská činnost</t>
  </si>
  <si>
    <t>313</t>
  </si>
  <si>
    <t>045002000</t>
  </si>
  <si>
    <t>Kompletační a koordinační činnost</t>
  </si>
  <si>
    <t>1746227980</t>
  </si>
  <si>
    <t>https://podminky.urs.cz/item/CS_URS_2024_02/045002000</t>
  </si>
  <si>
    <t>VRN6</t>
  </si>
  <si>
    <t>Územní vlivy</t>
  </si>
  <si>
    <t>314</t>
  </si>
  <si>
    <t>065002000</t>
  </si>
  <si>
    <t>Mimostaveništní doprava materiálů, výrobků a strojů</t>
  </si>
  <si>
    <t>574226828</t>
  </si>
  <si>
    <t>https://podminky.urs.cz/item/CS_URS_2024_02/065002000</t>
  </si>
  <si>
    <t>02 - Elektroinstalace</t>
  </si>
  <si>
    <t>oddíl 1 - Silnoproud</t>
  </si>
  <si>
    <t>oddíl 96 - Bourání konstrukcí:</t>
  </si>
  <si>
    <t>oddíl M46 - Zemní práce prováděné při externích montážích:</t>
  </si>
  <si>
    <t>oddíl 1</t>
  </si>
  <si>
    <t>Silnoproud</t>
  </si>
  <si>
    <t>R1</t>
  </si>
  <si>
    <t>ROZVADEC R1 VCETNE ZAPOJENI (DOD+MONT)</t>
  </si>
  <si>
    <t>KS</t>
  </si>
  <si>
    <t>1933283302</t>
  </si>
  <si>
    <t>R2</t>
  </si>
  <si>
    <t>ROZVADEC R2 VCETNE ZAPOJENI (DOD+MONT)</t>
  </si>
  <si>
    <t>698454909</t>
  </si>
  <si>
    <t>H-34140825-1</t>
  </si>
  <si>
    <t>VODIC CU JADRO PLNY CY 4 (DOD)</t>
  </si>
  <si>
    <t>1498799624</t>
  </si>
  <si>
    <t>H-34111103-1</t>
  </si>
  <si>
    <t>KABEL INSTAL CU JADRO CYKY-J 5x10mm2 (DOD)</t>
  </si>
  <si>
    <t>-997909045</t>
  </si>
  <si>
    <t>H-34111100-1</t>
  </si>
  <si>
    <t>KABEL INSTAL CU JADRO CYKY-J 5x6mm2 (DOD)</t>
  </si>
  <si>
    <t>-1586834147</t>
  </si>
  <si>
    <t>H-34111094-1</t>
  </si>
  <si>
    <t>KABEL INSTAL CU JADRO CYKY-J 5x2,5mm2 (DOD)</t>
  </si>
  <si>
    <t>-708277605</t>
  </si>
  <si>
    <t>H-34111036-1</t>
  </si>
  <si>
    <t>KABEL INSTAL CU JADRO CYKY-J 3x2,5mm2 (DOD)</t>
  </si>
  <si>
    <t>1955671541</t>
  </si>
  <si>
    <t>H-34111090-1</t>
  </si>
  <si>
    <t>KABEL INSTAL CU JADRO CYKY-J 5x1,5mm2 (DOD)</t>
  </si>
  <si>
    <t>1111432626</t>
  </si>
  <si>
    <t>H-34111030-1</t>
  </si>
  <si>
    <t>KABEL INSTAL CU JADRO CYKY-J 3x1,5mm2 (DOD)</t>
  </si>
  <si>
    <t>-1670166883</t>
  </si>
  <si>
    <t>H-34111002-1</t>
  </si>
  <si>
    <t>KABEL INSTAL CU JADRO CYKY-O 2x1,5mm2 (DOD)</t>
  </si>
  <si>
    <t>1374990985</t>
  </si>
  <si>
    <t>R3</t>
  </si>
  <si>
    <t>VYPINAC RAZENI 1 (DOD)</t>
  </si>
  <si>
    <t>204177882</t>
  </si>
  <si>
    <t>R4</t>
  </si>
  <si>
    <t xml:space="preserve">VYPINAC RAZENI 6  (DOD)</t>
  </si>
  <si>
    <t>1958258482</t>
  </si>
  <si>
    <t>R5</t>
  </si>
  <si>
    <t>VYPINAC RAZENI 7 (DOD)</t>
  </si>
  <si>
    <t>1613418292</t>
  </si>
  <si>
    <t>R6</t>
  </si>
  <si>
    <t>VYPINAC RAZENI 5 IP44 (DOD)</t>
  </si>
  <si>
    <t>-2044755875</t>
  </si>
  <si>
    <t>R7</t>
  </si>
  <si>
    <t>CHRANICKA 63 mm (DOD+MONT)</t>
  </si>
  <si>
    <t>-439200233</t>
  </si>
  <si>
    <t>R8</t>
  </si>
  <si>
    <t>CHRANICKA 25 mm SLABOPROUD (DOD+MONT)</t>
  </si>
  <si>
    <t>355263734</t>
  </si>
  <si>
    <t>H-34551121-1</t>
  </si>
  <si>
    <t>ZASUVKA 230 V 16 A (DOD)</t>
  </si>
  <si>
    <t>-1263437536</t>
  </si>
  <si>
    <t>H-34550291-1</t>
  </si>
  <si>
    <t>ZASUVKA 230V 16 A IP44 (DOD)</t>
  </si>
  <si>
    <t>-902764611</t>
  </si>
  <si>
    <t>H-34550216-1</t>
  </si>
  <si>
    <t xml:space="preserve">ZASUVKA 400V 16A  IP44 (DOD)</t>
  </si>
  <si>
    <t>-571488723</t>
  </si>
  <si>
    <t>R9</t>
  </si>
  <si>
    <t>SVITIDLO LED DLE PD A VYBERU ZAKAZNIKA (DOD+MONT)</t>
  </si>
  <si>
    <t>-1170001122</t>
  </si>
  <si>
    <t>H-42911402-1</t>
  </si>
  <si>
    <t>VENTILATOR KOUPELNOVY/WC (DOD+MONT)</t>
  </si>
  <si>
    <t>-327128768</t>
  </si>
  <si>
    <t>R10</t>
  </si>
  <si>
    <t>DROBNY EL.INST MATERIAL (PASKY, SVORKY..) ( DOD)</t>
  </si>
  <si>
    <t>KPL</t>
  </si>
  <si>
    <t>-378049111</t>
  </si>
  <si>
    <t>R11</t>
  </si>
  <si>
    <t>REVIZE VYCHOZI (DOD)</t>
  </si>
  <si>
    <t>746439146</t>
  </si>
  <si>
    <t>R12</t>
  </si>
  <si>
    <t>DOKUMENTACE SKUT PROVEDENI (DOD)</t>
  </si>
  <si>
    <t>142472748</t>
  </si>
  <si>
    <t>M-210800117-0</t>
  </si>
  <si>
    <t>KABEL CYKY 750V 5x6 ULOZ POD OMIT (MONT)</t>
  </si>
  <si>
    <t>1315392060</t>
  </si>
  <si>
    <t>M-210800116-0</t>
  </si>
  <si>
    <t>KABEL CYKY 750V 5x2,5 ULOZ POD OMIT (MONT)</t>
  </si>
  <si>
    <t>652824283</t>
  </si>
  <si>
    <t>M-210800106-0</t>
  </si>
  <si>
    <t>KABEL CYKY 750V 3x2,5 ULOZ POD OMIT (MONT)</t>
  </si>
  <si>
    <t>1469686104</t>
  </si>
  <si>
    <t>M-210800135-0</t>
  </si>
  <si>
    <t>KABEL CYKY 750V 5x1,5 POD OMIT STROP (MONT)</t>
  </si>
  <si>
    <t>1982688421</t>
  </si>
  <si>
    <t>M-210800105-0</t>
  </si>
  <si>
    <t>KABEL CYKY 750V 3x1,5 ULOZ POD OMIT (MONT)</t>
  </si>
  <si>
    <t>-276991387</t>
  </si>
  <si>
    <t>M-210110043-0</t>
  </si>
  <si>
    <t>SPINAC ZAPUSTENY (MONT)</t>
  </si>
  <si>
    <t>1077607912</t>
  </si>
  <si>
    <t>M-210111001-0</t>
  </si>
  <si>
    <t>ZASUVKA (MONT)</t>
  </si>
  <si>
    <t>-1439989322</t>
  </si>
  <si>
    <t>H-34571450-1</t>
  </si>
  <si>
    <t>KRABICE UNIVERZALNI KU 68 (DOD+MONT)</t>
  </si>
  <si>
    <t>603187325</t>
  </si>
  <si>
    <t>Y-745-9</t>
  </si>
  <si>
    <t xml:space="preserve">HROMOSVOD FASADA A ZEMNENI  (AGREGOVANA POLOZKA)</t>
  </si>
  <si>
    <t>283523634</t>
  </si>
  <si>
    <t>Y-745-4</t>
  </si>
  <si>
    <t>HROMOSVOD STRESNI CAST (AGREGOVANA POLOZKA)</t>
  </si>
  <si>
    <t>-1399774485</t>
  </si>
  <si>
    <t>oddíl 96</t>
  </si>
  <si>
    <t>Bourání konstrukcí:</t>
  </si>
  <si>
    <t>C-974032122-0</t>
  </si>
  <si>
    <t>RYHY STEN CI TVAR HL 3CM S 7CM</t>
  </si>
  <si>
    <t>-1267563826</t>
  </si>
  <si>
    <t>oddíl M46</t>
  </si>
  <si>
    <t>Zemní práce prováděné při externích montážích:</t>
  </si>
  <si>
    <t>M-460201031-0</t>
  </si>
  <si>
    <t>KABEL RYHY S 100 HL 70cm ZEMINA TR 1</t>
  </si>
  <si>
    <t>-1057786570</t>
  </si>
  <si>
    <t>03 - Vodovodní a kanalizační přípojka, dešťová kanalizace</t>
  </si>
  <si>
    <t xml:space="preserve">    8 - Trubní vedení</t>
  </si>
  <si>
    <t>M - Práce a dodávky M</t>
  </si>
  <si>
    <t xml:space="preserve">    46-M - Zemní práce při extr.mont.pracích</t>
  </si>
  <si>
    <t>119003131</t>
  </si>
  <si>
    <t>Výstražná páska pro zabezpečení výkopu zřízení</t>
  </si>
  <si>
    <t>280655166</t>
  </si>
  <si>
    <t>Pomocné konstrukce při zabezpečení výkopu svislé výstražná páska zřízení</t>
  </si>
  <si>
    <t>https://podminky.urs.cz/item/CS_URS_2024_02/119003131</t>
  </si>
  <si>
    <t>119003132</t>
  </si>
  <si>
    <t>Výstražná páska pro zabezpečení výkopu odstranění</t>
  </si>
  <si>
    <t>1571696327</t>
  </si>
  <si>
    <t>Pomocné konstrukce při zabezpečení výkopu svislé výstražná páska odstranění</t>
  </si>
  <si>
    <t>https://podminky.urs.cz/item/CS_URS_2024_02/119003132</t>
  </si>
  <si>
    <t>779971665</t>
  </si>
  <si>
    <t>"70 % výkopku jam" 40,748*0,7</t>
  </si>
  <si>
    <t>1685138780</t>
  </si>
  <si>
    <t>28,524*13 'Přepočtené koeficientem množství</t>
  </si>
  <si>
    <t>-1487975604</t>
  </si>
  <si>
    <t>28,524*1,6</t>
  </si>
  <si>
    <t>45,638*1,5 'Přepočtené koeficientem množství</t>
  </si>
  <si>
    <t>-439658604</t>
  </si>
  <si>
    <t>-644718185</t>
  </si>
  <si>
    <t>"dešťová kanalizace k akumulační nádrži" 18*0,5*1,2</t>
  </si>
  <si>
    <t>"kanalizační přípojka" 18,2*0,5*1,2</t>
  </si>
  <si>
    <t>"vodovodní přípojka" 18*0,5*1,2</t>
  </si>
  <si>
    <t>211561111</t>
  </si>
  <si>
    <t>Výplň odvodňovacích žeber nebo trativodů kamenivem hrubým drceným frakce 4 až 16 mm</t>
  </si>
  <si>
    <t>1304028561</t>
  </si>
  <si>
    <t>Výplň kamenivem do rýh odvodňovacích žeber nebo trativodů bez zhutnění, s úpravou povrchu výplně kamenivem hrubým drceným frakce 4 až 16 mm</t>
  </si>
  <si>
    <t>https://podminky.urs.cz/item/CS_URS_2024_02/211561111</t>
  </si>
  <si>
    <t>"obsyp vsakovacího tunelu" 4*3*0,7-(0,8*0,5*2)</t>
  </si>
  <si>
    <t>382413113</t>
  </si>
  <si>
    <t>Osazení jímky z PP na obetonování objemu 3000 l pro usazení do terénu</t>
  </si>
  <si>
    <t>231211828</t>
  </si>
  <si>
    <t>Osazení plastové jímky z polypropylenu PP na obetonování objemu 3000 l</t>
  </si>
  <si>
    <t>https://podminky.urs.cz/item/CS_URS_2024_02/382413113</t>
  </si>
  <si>
    <t>56230012</t>
  </si>
  <si>
    <t>jímka plastová na obetonování 2x1x1,5m objem 3m3</t>
  </si>
  <si>
    <t>-68960344</t>
  </si>
  <si>
    <t>899620131</t>
  </si>
  <si>
    <t>Obetonování plastové šachty z polypropylenu betonem prostým tř. C 16/20 otevřený výkop vč. desky</t>
  </si>
  <si>
    <t>-1697957159</t>
  </si>
  <si>
    <t>Obetonování plastových šachet z polypropylenu betonem prostým v otevřeném výkopu, beton tř. C 16/20</t>
  </si>
  <si>
    <t>https://podminky.urs.cz/item/CS_URS_2024_02/899620131</t>
  </si>
  <si>
    <t>"stěny" (2*2+1*2*1,5)*0,3</t>
  </si>
  <si>
    <t>"deska" (2,3+1,3)*0,1</t>
  </si>
  <si>
    <t>451573111</t>
  </si>
  <si>
    <t>Lože pod potrubí otevřený výkop ze štěrkopísku</t>
  </si>
  <si>
    <t>-82654857</t>
  </si>
  <si>
    <t>Lože pod potrubí, stoky a drobné objekty v otevřeném výkopu z písku a štěrkopísku do 63 mm</t>
  </si>
  <si>
    <t>https://podminky.urs.cz/item/CS_URS_2024_02/451573111</t>
  </si>
  <si>
    <t>91,8*0,5*0,3</t>
  </si>
  <si>
    <t>Trubní vedení</t>
  </si>
  <si>
    <t>871161141</t>
  </si>
  <si>
    <t>Montáž potrubí z PE100 RC SDR 11 otevřený výkop svařovaných na tupo d 32 x 3,0 mm</t>
  </si>
  <si>
    <t>1907288290</t>
  </si>
  <si>
    <t>Montáž vodovodního potrubí z polyetylenu PE100 RC v otevřeném výkopu svařovaných na tupo SDR 11/PN16 d 32 x 3,0 mm</t>
  </si>
  <si>
    <t>https://podminky.urs.cz/item/CS_URS_2024_02/871161141</t>
  </si>
  <si>
    <t>28613500</t>
  </si>
  <si>
    <t>potrubí vodovodní dvouvrstvé PE100 RC SDR11 32x3,0mm</t>
  </si>
  <si>
    <t>1397559575</t>
  </si>
  <si>
    <t>19,7044334975369*1,015 'Přepočtené koeficientem množství</t>
  </si>
  <si>
    <t>871310310</t>
  </si>
  <si>
    <t>Montáž kanalizačního potrubí hladkého plnostěnného SN 10 z polypropylenu DN 150</t>
  </si>
  <si>
    <t>-1125585637</t>
  </si>
  <si>
    <t>Montáž kanalizačního potrubí z polypropylenu PP hladkého plnostěnného SN 10 DN 150</t>
  </si>
  <si>
    <t>https://podminky.urs.cz/item/CS_URS_2024_02/871310310</t>
  </si>
  <si>
    <t>28617003</t>
  </si>
  <si>
    <t>trubka kanalizační PP plnostěnná třívrstvá DN 150x1000mm SN10</t>
  </si>
  <si>
    <t>-323003426</t>
  </si>
  <si>
    <t>879171111</t>
  </si>
  <si>
    <t>Montáž vodovodní přípojky na potrubí DN 32</t>
  </si>
  <si>
    <t>-1937400763</t>
  </si>
  <si>
    <t>Montáž napojení vodovodní přípojky v otevřeném výkopu DN 32</t>
  </si>
  <si>
    <t>https://podminky.urs.cz/item/CS_URS_2024_02/879171111</t>
  </si>
  <si>
    <t>891152211</t>
  </si>
  <si>
    <t>Montáž závitového vodoměruv šachtě</t>
  </si>
  <si>
    <t>261121806</t>
  </si>
  <si>
    <t>Montáž vodovodních armatur na potrubí vodoměrů v šachtě závitových G 3/4</t>
  </si>
  <si>
    <t>https://podminky.urs.cz/item/CS_URS_2024_02/891152211</t>
  </si>
  <si>
    <t>38821515</t>
  </si>
  <si>
    <t>vodoměr domovní tlak PN25 Qn 1,5 DN 20 190mm</t>
  </si>
  <si>
    <t>-406152156</t>
  </si>
  <si>
    <t>722270101</t>
  </si>
  <si>
    <t>Sestava vodoměrová závitová G 3/4"</t>
  </si>
  <si>
    <t>1093723679</t>
  </si>
  <si>
    <t>Vodoměrové sestavy závitové G 3/4"</t>
  </si>
  <si>
    <t>https://podminky.urs.cz/item/CS_URS_2024_02/722270101</t>
  </si>
  <si>
    <t>891181112</t>
  </si>
  <si>
    <t>Montáž vodovodních šoupátek otevřený výkop DN 40</t>
  </si>
  <si>
    <t>548587784</t>
  </si>
  <si>
    <t>Montáž vodovodních armatur na potrubí šoupátek nebo klapek uzavíracích v otevřeném výkopu nebo v šachtách s osazením zemní soupravy (bez poklopů) DN 40</t>
  </si>
  <si>
    <t>https://podminky.urs.cz/item/CS_URS_2024_02/891181112</t>
  </si>
  <si>
    <t>42221320</t>
  </si>
  <si>
    <t>šoupátko pitná voda litina GGG 50 dlouhá stavební dl PN10/16 DN 40x240mm</t>
  </si>
  <si>
    <t>-1679375505</t>
  </si>
  <si>
    <t>893811163</t>
  </si>
  <si>
    <t>Osazení vodoměrné šachty kruhové z PP samonosné pro běžné zatížení D do 1,2 m hl přes 1,4 do 1,6 m</t>
  </si>
  <si>
    <t>-1197045157</t>
  </si>
  <si>
    <t>Osazení vodoměrné šachty z polypropylenu PP samonosné pro běžné zatížení kruhové, průměru D do 1,2 m, světlé hloubky přes 1,4 m do 1,6 m</t>
  </si>
  <si>
    <t>https://podminky.urs.cz/item/CS_URS_2024_02/893811163</t>
  </si>
  <si>
    <t>56230595</t>
  </si>
  <si>
    <t>šachta plastová vodoměrná samonosná kruhová 1,2/1,6m</t>
  </si>
  <si>
    <t>-1404834895</t>
  </si>
  <si>
    <t>894812001</t>
  </si>
  <si>
    <t>Revizní a čistící šachta z PP šachtové dno DN 400/150 přímý tok</t>
  </si>
  <si>
    <t>474450942</t>
  </si>
  <si>
    <t>Revizní a čistící šachta z polypropylenu PP pro hladké trouby DN 400 šachtové dno (DN šachty / DN trubního vedení) DN 400/150 přímý tok</t>
  </si>
  <si>
    <t>https://podminky.urs.cz/item/CS_URS_2024_02/894812001</t>
  </si>
  <si>
    <t>894812031</t>
  </si>
  <si>
    <t>Revizní a čistící šachta z PP DN 400 šachtová roura korugovaná bez hrdla světlé hloubky 1000 mm</t>
  </si>
  <si>
    <t>-1077574597</t>
  </si>
  <si>
    <t>Revizní a čistící šachta z polypropylenu PP pro hladké trouby DN 400 roura šachtová korugovaná bez hrdla, světlé hloubky 1000 mm</t>
  </si>
  <si>
    <t>https://podminky.urs.cz/item/CS_URS_2024_02/894812031</t>
  </si>
  <si>
    <t>894812062</t>
  </si>
  <si>
    <t>Revizní a čistící šachta z PP DN 400 poklop litinový s betonovým rámem pro třídu zatížení B125</t>
  </si>
  <si>
    <t>721340378</t>
  </si>
  <si>
    <t>Revizní a čistící šachta z polypropylenu PP pro hladké trouby DN 400 poklop litinový (pro třídu zatížení) s betonovým rámem (B125)</t>
  </si>
  <si>
    <t>https://podminky.urs.cz/item/CS_URS_2024_02/894812062</t>
  </si>
  <si>
    <t>894812255</t>
  </si>
  <si>
    <t>Revizní a čistící šachta z PP DN 425 poklop pro šachtu plastový pachotěsný s madlem</t>
  </si>
  <si>
    <t>30729835</t>
  </si>
  <si>
    <t>Revizní a čistící šachta z polypropylenu PP pro hladké trouby DN 425 poklop plastový (pro třídu zatížení) pachotěsný s madlem</t>
  </si>
  <si>
    <t>https://podminky.urs.cz/item/CS_URS_2024_02/894812255</t>
  </si>
  <si>
    <t>897171115</t>
  </si>
  <si>
    <t>Akumulační boxy z PP pro vsakování dešťových vod pod pochozí plochy a plochy zatížené osobními automobily objemu přes 250 m3</t>
  </si>
  <si>
    <t>-190876674</t>
  </si>
  <si>
    <t>Akumulační boxy z polypropylenu PP pro vsakování dešťových vod pro pochozí a pod plochy zatížené osobními automobily o celkovém akumulačním objemu přes 250 m3</t>
  </si>
  <si>
    <t>https://podminky.urs.cz/item/CS_URS_2024_02/897171115</t>
  </si>
  <si>
    <t>897173111</t>
  </si>
  <si>
    <t>Kontrolní šachta integrovaná do akumulačních boxů pod plochy pochozí nebo zatížené osobními automobily v do 350 mm</t>
  </si>
  <si>
    <t>1960920865</t>
  </si>
  <si>
    <t>Kontrolní šachta integrovaná do akumulačních boxů umístěných pod pochozími plochami nebo pod plochami zatíženými osobními automobily, výšky do 350 mm</t>
  </si>
  <si>
    <t>https://podminky.urs.cz/item/CS_URS_2024_02/897173111</t>
  </si>
  <si>
    <t>899721111</t>
  </si>
  <si>
    <t xml:space="preserve">Signalizační vodič DN do 150 mm na  potrubí</t>
  </si>
  <si>
    <t>-1891523227</t>
  </si>
  <si>
    <t>Signalizační vodič na potrubí DN do 150 mm</t>
  </si>
  <si>
    <t>https://podminky.urs.cz/item/CS_URS_2024_02/899721111</t>
  </si>
  <si>
    <t>899722111</t>
  </si>
  <si>
    <t>Krytí potrubí z plastů výstražnou fólií z PVC do 20 cm</t>
  </si>
  <si>
    <t>-274561172</t>
  </si>
  <si>
    <t>Krytí potrubí z plastů výstražnou fólií z PVC šířky do 20 cm</t>
  </si>
  <si>
    <t>https://podminky.urs.cz/item/CS_URS_2024_02/899722111</t>
  </si>
  <si>
    <t>998276101</t>
  </si>
  <si>
    <t>Přesun hmot pro trubní vedení z trub z plastických hmot otevřený výkop</t>
  </si>
  <si>
    <t>-1871509398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</si>
  <si>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</si>
  <si>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https://podminky.urs.cz/item/CS_URS_2024_02/998276101</t>
  </si>
  <si>
    <t>998276124</t>
  </si>
  <si>
    <t>Příplatek k přesunu hmot pro trubní vedení z trub z plastických hmot za zvětšený přesun do 500 m</t>
  </si>
  <si>
    <t>-543577853</t>
  </si>
  <si>
    <t>Přesun hmot pro trubní vedení hloubené z trub z plastických hmot nebo sklolaminátových Příplatek k cenám za zvětšený přesun přes vymezenou dopravní vzdálenost do 500 m</t>
  </si>
  <si>
    <t>https://podminky.urs.cz/item/CS_URS_2024_02/998276124</t>
  </si>
  <si>
    <t>721173316.OSM</t>
  </si>
  <si>
    <t xml:space="preserve">Potrubí kanalizační KG-Systém SN 4 dešťové DN 125   </t>
  </si>
  <si>
    <t>-550176984</t>
  </si>
  <si>
    <t>Potrubí kanalizační KG-Systém SN 4 dešťové DN 125</t>
  </si>
  <si>
    <t>"kolem objektu" 11,5*2+15,2</t>
  </si>
  <si>
    <t>"k akumulační nádrži" 12,4+5</t>
  </si>
  <si>
    <t>721242105</t>
  </si>
  <si>
    <t>Lapač střešních splavenin z PP se zápachovou klapkou a lapacím košem DN 110</t>
  </si>
  <si>
    <t>-2091502767</t>
  </si>
  <si>
    <t>Lapače střešních splavenin polypropylenové (PP) se svislým odtokem DN 110</t>
  </si>
  <si>
    <t>https://podminky.urs.cz/item/CS_URS_2024_02/721242105</t>
  </si>
  <si>
    <t>Práce a dodávky M</t>
  </si>
  <si>
    <t>46-M</t>
  </si>
  <si>
    <t>Zemní práce při extr.mont.pracích</t>
  </si>
  <si>
    <t>460141112</t>
  </si>
  <si>
    <t>Hloubení nezapažených jam strojně v hornině tř I skupiny 3</t>
  </si>
  <si>
    <t>-877772821</t>
  </si>
  <si>
    <t>Hloubení jam strojně včetně urovnáním dna s přemístěním výkopku do vzdálenosti 3 m od okraje jámy nebo s naložením na dopravní prostředek v hornině třídy těžitelnosti I skupiny 3</t>
  </si>
  <si>
    <t>https://podminky.urs.cz/item/CS_URS_2024_02/460141112</t>
  </si>
  <si>
    <t>"vodoměrná šachta" 3,14*0,36*1,6</t>
  </si>
  <si>
    <t>"RŠ kanalizace" (3,14*0,36*1,3)*2</t>
  </si>
  <si>
    <t>"akumulační nádrž, vsaky" 5*4*1,8</t>
  </si>
  <si>
    <t>460171352</t>
  </si>
  <si>
    <t>Hloubení nezapažených rýh strojně š 50 cm do hl 150 cm v hornině tř I skupiny 3</t>
  </si>
  <si>
    <t>-1534286970</t>
  </si>
  <si>
    <t>Hloubení kabelových rýh strojně včetně urovnání dna s přemístěním výkopku do vzdálenosti 3 m od okraje jámy nebo s naložením na dopravní prostředek šířky 50 cm hloubky 150 cm v hornině třídy těžitelnosti I skupiny 3</t>
  </si>
  <si>
    <t>https://podminky.urs.cz/item/CS_URS_2024_02/460171352</t>
  </si>
  <si>
    <t>"dešťová kanalizace" 55,6</t>
  </si>
  <si>
    <t>"kanalizační přípojka" 18,2</t>
  </si>
  <si>
    <t>"vodovodní přípojka" 18</t>
  </si>
  <si>
    <t>012164000</t>
  </si>
  <si>
    <t>Vytyčení a zaměření inženýrských sítí</t>
  </si>
  <si>
    <t>-239050352</t>
  </si>
  <si>
    <t>https://podminky.urs.cz/item/CS_URS_2024_02/012164000</t>
  </si>
  <si>
    <t>04 - Komunikace, zpevněné plochy</t>
  </si>
  <si>
    <t xml:space="preserve">    5 - Komunikace pozemní</t>
  </si>
  <si>
    <t>122251102</t>
  </si>
  <si>
    <t>Odkopávky a prokopávky nezapažené v hornině třídy těžitelnosti I skupiny 3 objem do 50 m3 strojně</t>
  </si>
  <si>
    <t>-61848135</t>
  </si>
  <si>
    <t>Odkopávky a prokopávky nezapažené strojně v hornině třídy těžitelnosti I skupiny 3 přes 20 do 50 m3</t>
  </si>
  <si>
    <t>https://podminky.urs.cz/item/CS_URS_2024_02/122251102</t>
  </si>
  <si>
    <t>"sjezd" (14,6*3,6)*0,4+(6,4+2)*0,4</t>
  </si>
  <si>
    <t>"chodník" (18,5*1,5)*0,4+(12*1,5)*0,4</t>
  </si>
  <si>
    <t>-1325375435</t>
  </si>
  <si>
    <t>-1014480217</t>
  </si>
  <si>
    <t>42,684*13 'Přepočtené koeficientem množství</t>
  </si>
  <si>
    <t>-1379886563</t>
  </si>
  <si>
    <t>42,684*1,6</t>
  </si>
  <si>
    <t>68,294*1,5 'Přepočtené koeficientem množství</t>
  </si>
  <si>
    <t>-2082496728</t>
  </si>
  <si>
    <t>339921133</t>
  </si>
  <si>
    <t>Osazování betonových palisád do betonového základu v řadě výšky prvku přes 1 do 1,5 m</t>
  </si>
  <si>
    <t>-1237903736</t>
  </si>
  <si>
    <t>Osazování palisád betonových v řadě se zabetonováním výšky palisády přes 1000 do 1500 mm</t>
  </si>
  <si>
    <t>https://podminky.urs.cz/item/CS_URS_2024_02/339921133</t>
  </si>
  <si>
    <t>4,5*2+2</t>
  </si>
  <si>
    <t>2,5*2+3,6</t>
  </si>
  <si>
    <t>59228416</t>
  </si>
  <si>
    <t>palisáda tyčová kruhová betonová s armaturou 175x200mm v 1500mm</t>
  </si>
  <si>
    <t>71637672</t>
  </si>
  <si>
    <t>19,6*5,715 'Přepočtené koeficientem množství</t>
  </si>
  <si>
    <t>Komunikace pozemní</t>
  </si>
  <si>
    <t>564730001</t>
  </si>
  <si>
    <t>Podklad z kameniva hrubého drceného vel. 8-16 mm plochy do 100 m2 tl 100 mm</t>
  </si>
  <si>
    <t>-636588872</t>
  </si>
  <si>
    <t>Podklad nebo kryt z kameniva hrubého drceného vel. 8-16 mm s rozprostřením a zhutněním plochy jednotlivě do 100 m2, po zhutnění tl. 100 mm</t>
  </si>
  <si>
    <t>https://podminky.urs.cz/item/CS_URS_2024_02/564730001</t>
  </si>
  <si>
    <t>"sjezd" (14,6*3,6)+(6,4+2)</t>
  </si>
  <si>
    <t>"chodník" (18,5*1,5)+(23*1,5)</t>
  </si>
  <si>
    <t>564760101</t>
  </si>
  <si>
    <t>Podklad z kameniva hrubého drceného vel. 16-32 mm plochy do 100 m2 tl 200 mm</t>
  </si>
  <si>
    <t>501084733</t>
  </si>
  <si>
    <t>Podklad nebo kryt z kameniva hrubého drceného vel. 16-32 mm s rozprostřením a zhutněním plochy jednotlivě do 100 m2, po zhutnění tl. 200 mm</t>
  </si>
  <si>
    <t>https://podminky.urs.cz/item/CS_URS_2024_02/564760101</t>
  </si>
  <si>
    <t>564801012</t>
  </si>
  <si>
    <t>Podklad ze štěrkodrtě ŠD plochy do 100 m2 tl 40 mm</t>
  </si>
  <si>
    <t>814684888</t>
  </si>
  <si>
    <t>Podklad ze štěrkodrti ŠD s rozprostřením a zhutněním plochy jednotlivě do 100 m2, po zhutnění tl. 40 mm</t>
  </si>
  <si>
    <t>https://podminky.urs.cz/item/CS_URS_2024_02/564801012</t>
  </si>
  <si>
    <t>596211110</t>
  </si>
  <si>
    <t>Kladení zámkové dlažby komunikací pro pěší ručně tl 60 mm skupiny A pl do 50 m2</t>
  </si>
  <si>
    <t>-524935622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</si>
  <si>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</si>
  <si>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https://podminky.urs.cz/item/CS_URS_2024_02/596211110</t>
  </si>
  <si>
    <t>59245018</t>
  </si>
  <si>
    <t>dlažba skladebná betonová 200x100mm tl 60mm přírodní</t>
  </si>
  <si>
    <t>-560398496</t>
  </si>
  <si>
    <t>62,25*1,03 'Přepočtené koeficientem množství</t>
  </si>
  <si>
    <t>596212211</t>
  </si>
  <si>
    <t>Kladení zámkové dlažby pozemních komunikací ručně tl 80 mm skupiny A pl přes 50 do 100 m2</t>
  </si>
  <si>
    <t>-816928041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</si>
  <si>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</si>
  <si>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https://podminky.urs.cz/item/CS_URS_2024_02/596212211</t>
  </si>
  <si>
    <t>59245020</t>
  </si>
  <si>
    <t>dlažba skladebná betonová 200x100mm tl 80mm přírodní</t>
  </si>
  <si>
    <t>-784178351</t>
  </si>
  <si>
    <t>60,96*1,03 'Přepočtené koeficientem množství</t>
  </si>
  <si>
    <t>916231213</t>
  </si>
  <si>
    <t>Osazení chodníkového obrubníku betonového stojatého s boční opěrou do lože z betonu prostého</t>
  </si>
  <si>
    <t>-936588525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</si>
  <si>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</si>
  <si>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https://podminky.urs.cz/item/CS_URS_2024_02/916231213</t>
  </si>
  <si>
    <t>"sjezd" 5,6+2</t>
  </si>
  <si>
    <t>59217023</t>
  </si>
  <si>
    <t>obrubník betonový chodníkový 1000x150x250mm</t>
  </si>
  <si>
    <t>1496648293</t>
  </si>
  <si>
    <t>-1876756262</t>
  </si>
  <si>
    <t>"sjezd" 14,6+5,6+2+8,2</t>
  </si>
  <si>
    <t>"chodník" 18,5+18,5+4+4+2+2</t>
  </si>
  <si>
    <t>"chodník oblouk" 8+7,2</t>
  </si>
  <si>
    <t>59217012</t>
  </si>
  <si>
    <t>obrubník zahradní betonový 500x80x250mm</t>
  </si>
  <si>
    <t>-1054951640</t>
  </si>
  <si>
    <t>59217048</t>
  </si>
  <si>
    <t>obrubník parkový obloukový betonový R 0,5-1m 80x250 přírodní</t>
  </si>
  <si>
    <t>-486422056</t>
  </si>
  <si>
    <t>998223011</t>
  </si>
  <si>
    <t>Přesun hmot pro pozemní komunikace s krytem dlážděným</t>
  </si>
  <si>
    <t>-1015097905</t>
  </si>
  <si>
    <t>Přesun hmot pro pozemní komunikace s krytem dlážděným dopravní vzdálenost do 200 m jakékoliv délky objektu</t>
  </si>
  <si>
    <t>https://podminky.urs.cz/item/CS_URS_2024_02/998223011</t>
  </si>
  <si>
    <t>15,6+31,783</t>
  </si>
  <si>
    <t>998223094</t>
  </si>
  <si>
    <t>Příplatek k přesunu hmot pro pozemní komunikace s krytem dlážděným za zvětšený přesun do 5000 m</t>
  </si>
  <si>
    <t>-1170912916</t>
  </si>
  <si>
    <t>Přesun hmot pro pozemní komunikace s krytem dlážděným Příplatek k ceně za zvětšený přesun přes vymezenou vodorovnou dopravní vzdálenost do 5000 m</t>
  </si>
  <si>
    <t>https://podminky.urs.cz/item/CS_URS_2024_02/998223094</t>
  </si>
  <si>
    <t>998223095</t>
  </si>
  <si>
    <t>Příplatek k přesunu hmot pro pozemní komunikace s krytem dlážděným za zvětšený přesun ZKD 5000 m</t>
  </si>
  <si>
    <t>-800839187</t>
  </si>
  <si>
    <t>Přesun hmot pro pozemní komunikace s krytem dlážděným Příplatek k ceně za zvětšený přesun přes vymezenou vodorovnou dopravní vzdálenost za každých dalších 5000 m přes 5000 m</t>
  </si>
  <si>
    <t>https://podminky.urs.cz/item/CS_URS_2024_02/998223095</t>
  </si>
  <si>
    <t>47,383*4,24 'Přepočtené koeficientem množství</t>
  </si>
  <si>
    <t>998225111</t>
  </si>
  <si>
    <t>Přesun hmot pro pozemní komunikace s krytem z kamene, monolitickým betonovým nebo živičným</t>
  </si>
  <si>
    <t>667586300</t>
  </si>
  <si>
    <t>Přesun hmot pro komunikace s krytem z kameniva, monolitickým betonovým nebo živičným dopravní vzdálenost do 200 m jakékoliv délky objektu</t>
  </si>
  <si>
    <t>https://podminky.urs.cz/item/CS_URS_2024_02/998225111</t>
  </si>
  <si>
    <t>998225194</t>
  </si>
  <si>
    <t>Příplatek k přesunu hmot pro pozemní komunikace s krytem z kamene, živičným, betonovým do 5000 m</t>
  </si>
  <si>
    <t>-1664012041</t>
  </si>
  <si>
    <t>Přesun hmot pro komunikace s krytem z kameniva, monolitickým betonovým nebo živičným Příplatek k ceně za zvětšený přesun přes vymezenou vodorovnou dopravní vzdálenost do 5000 m</t>
  </si>
  <si>
    <t>https://podminky.urs.cz/item/CS_URS_2024_02/998225194</t>
  </si>
  <si>
    <t>998225195</t>
  </si>
  <si>
    <t>Příplatek k přesunu hmot pro pozemní komunikace s krytem z kamene, živičným, betonovým ZKD 5000 m</t>
  </si>
  <si>
    <t>-732220518</t>
  </si>
  <si>
    <t>Přesun hmot pro komunikace s krytem z kameniva, monolitickým betonovým nebo živičným Příplatek k ceně za zvětšený přesun přes vymezenou vodorovnou dopravní vzdálenost za každých dalších 5000 m přes 5000 m</t>
  </si>
  <si>
    <t>https://podminky.urs.cz/item/CS_URS_2024_02/998225195</t>
  </si>
  <si>
    <t>59,994*4,24 'Přepočtené koeficientem množství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</si>
</sst>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1151113" TargetMode="External" /><Relationship Id="rId2" Type="http://schemas.openxmlformats.org/officeDocument/2006/relationships/hyperlink" Target="https://podminky.urs.cz/item/CS_URS_2024_02/122251104" TargetMode="External" /><Relationship Id="rId3" Type="http://schemas.openxmlformats.org/officeDocument/2006/relationships/hyperlink" Target="https://podminky.urs.cz/item/CS_URS_2024_02/132254102" TargetMode="External" /><Relationship Id="rId4" Type="http://schemas.openxmlformats.org/officeDocument/2006/relationships/hyperlink" Target="https://podminky.urs.cz/item/CS_URS_2024_02/162251102" TargetMode="External" /><Relationship Id="rId5" Type="http://schemas.openxmlformats.org/officeDocument/2006/relationships/hyperlink" Target="https://podminky.urs.cz/item/CS_URS_2024_02/162751117" TargetMode="External" /><Relationship Id="rId6" Type="http://schemas.openxmlformats.org/officeDocument/2006/relationships/hyperlink" Target="https://podminky.urs.cz/item/CS_URS_2024_02/162751119" TargetMode="External" /><Relationship Id="rId7" Type="http://schemas.openxmlformats.org/officeDocument/2006/relationships/hyperlink" Target="https://podminky.urs.cz/item/CS_URS_2024_02/171201231" TargetMode="External" /><Relationship Id="rId8" Type="http://schemas.openxmlformats.org/officeDocument/2006/relationships/hyperlink" Target="https://podminky.urs.cz/item/CS_URS_2024_02/171251201" TargetMode="External" /><Relationship Id="rId9" Type="http://schemas.openxmlformats.org/officeDocument/2006/relationships/hyperlink" Target="https://podminky.urs.cz/item/CS_URS_2024_02/174151101" TargetMode="External" /><Relationship Id="rId10" Type="http://schemas.openxmlformats.org/officeDocument/2006/relationships/hyperlink" Target="https://podminky.urs.cz/item/CS_URS_2024_02/175111101" TargetMode="External" /><Relationship Id="rId11" Type="http://schemas.openxmlformats.org/officeDocument/2006/relationships/hyperlink" Target="https://podminky.urs.cz/item/CS_URS_2024_02/181912111" TargetMode="External" /><Relationship Id="rId12" Type="http://schemas.openxmlformats.org/officeDocument/2006/relationships/hyperlink" Target="https://podminky.urs.cz/item/CS_URS_2024_02/212751102" TargetMode="External" /><Relationship Id="rId13" Type="http://schemas.openxmlformats.org/officeDocument/2006/relationships/hyperlink" Target="https://podminky.urs.cz/item/CS_URS_2024_02/213141111" TargetMode="External" /><Relationship Id="rId14" Type="http://schemas.openxmlformats.org/officeDocument/2006/relationships/hyperlink" Target="https://podminky.urs.cz/item/CS_URS_2024_02/218111114" TargetMode="External" /><Relationship Id="rId15" Type="http://schemas.openxmlformats.org/officeDocument/2006/relationships/hyperlink" Target="https://podminky.urs.cz/item/CS_URS_2024_02/218121111" TargetMode="External" /><Relationship Id="rId16" Type="http://schemas.openxmlformats.org/officeDocument/2006/relationships/hyperlink" Target="https://podminky.urs.cz/item/CS_URS_2024_02/219991214" TargetMode="External" /><Relationship Id="rId17" Type="http://schemas.openxmlformats.org/officeDocument/2006/relationships/hyperlink" Target="https://podminky.urs.cz/item/CS_URS_2024_02/271532212" TargetMode="External" /><Relationship Id="rId18" Type="http://schemas.openxmlformats.org/officeDocument/2006/relationships/hyperlink" Target="https://podminky.urs.cz/item/CS_URS_2024_02/273321511" TargetMode="External" /><Relationship Id="rId19" Type="http://schemas.openxmlformats.org/officeDocument/2006/relationships/hyperlink" Target="https://podminky.urs.cz/item/CS_URS_2024_02/273351121" TargetMode="External" /><Relationship Id="rId20" Type="http://schemas.openxmlformats.org/officeDocument/2006/relationships/hyperlink" Target="https://podminky.urs.cz/item/CS_URS_2024_02/273351122" TargetMode="External" /><Relationship Id="rId21" Type="http://schemas.openxmlformats.org/officeDocument/2006/relationships/hyperlink" Target="https://podminky.urs.cz/item/CS_URS_2024_02/273362021" TargetMode="External" /><Relationship Id="rId22" Type="http://schemas.openxmlformats.org/officeDocument/2006/relationships/hyperlink" Target="https://podminky.urs.cz/item/CS_URS_2024_02/274321511" TargetMode="External" /><Relationship Id="rId23" Type="http://schemas.openxmlformats.org/officeDocument/2006/relationships/hyperlink" Target="https://podminky.urs.cz/item/CS_URS_2024_02/274351121" TargetMode="External" /><Relationship Id="rId24" Type="http://schemas.openxmlformats.org/officeDocument/2006/relationships/hyperlink" Target="https://podminky.urs.cz/item/CS_URS_2024_02/274351122" TargetMode="External" /><Relationship Id="rId25" Type="http://schemas.openxmlformats.org/officeDocument/2006/relationships/hyperlink" Target="https://podminky.urs.cz/item/CS_URS_2024_02/274361821" TargetMode="External" /><Relationship Id="rId26" Type="http://schemas.openxmlformats.org/officeDocument/2006/relationships/hyperlink" Target="https://podminky.urs.cz/item/CS_URS_2024_02/274362021" TargetMode="External" /><Relationship Id="rId27" Type="http://schemas.openxmlformats.org/officeDocument/2006/relationships/hyperlink" Target="https://podminky.urs.cz/item/CS_URS_2024_02/279113154" TargetMode="External" /><Relationship Id="rId28" Type="http://schemas.openxmlformats.org/officeDocument/2006/relationships/hyperlink" Target="https://podminky.urs.cz/item/CS_URS_2024_02/279113155" TargetMode="External" /><Relationship Id="rId29" Type="http://schemas.openxmlformats.org/officeDocument/2006/relationships/hyperlink" Target="https://podminky.urs.cz/item/CS_URS_2024_02/279361821" TargetMode="External" /><Relationship Id="rId30" Type="http://schemas.openxmlformats.org/officeDocument/2006/relationships/hyperlink" Target="https://podminky.urs.cz/item/CS_URS_2024_02/311113154" TargetMode="External" /><Relationship Id="rId31" Type="http://schemas.openxmlformats.org/officeDocument/2006/relationships/hyperlink" Target="https://podminky.urs.cz/item/CS_URS_2024_02/311113155" TargetMode="External" /><Relationship Id="rId32" Type="http://schemas.openxmlformats.org/officeDocument/2006/relationships/hyperlink" Target="https://podminky.urs.cz/item/CS_URS_2024_02/311361821" TargetMode="External" /><Relationship Id="rId33" Type="http://schemas.openxmlformats.org/officeDocument/2006/relationships/hyperlink" Target="https://podminky.urs.cz/item/CS_URS_2024_02/317941123" TargetMode="External" /><Relationship Id="rId34" Type="http://schemas.openxmlformats.org/officeDocument/2006/relationships/hyperlink" Target="https://podminky.urs.cz/item/CS_URS_2024_02/317998115" TargetMode="External" /><Relationship Id="rId35" Type="http://schemas.openxmlformats.org/officeDocument/2006/relationships/hyperlink" Target="https://podminky.urs.cz/item/CS_URS_2024_02/317998125" TargetMode="External" /><Relationship Id="rId36" Type="http://schemas.openxmlformats.org/officeDocument/2006/relationships/hyperlink" Target="https://podminky.urs.cz/item/CS_URS_2024_02/342291121" TargetMode="External" /><Relationship Id="rId37" Type="http://schemas.openxmlformats.org/officeDocument/2006/relationships/hyperlink" Target="https://podminky.urs.cz/item/CS_URS_2024_02/417321515" TargetMode="External" /><Relationship Id="rId38" Type="http://schemas.openxmlformats.org/officeDocument/2006/relationships/hyperlink" Target="https://podminky.urs.cz/item/CS_URS_2024_02/417351115" TargetMode="External" /><Relationship Id="rId39" Type="http://schemas.openxmlformats.org/officeDocument/2006/relationships/hyperlink" Target="https://podminky.urs.cz/item/CS_URS_2024_02/417351116" TargetMode="External" /><Relationship Id="rId40" Type="http://schemas.openxmlformats.org/officeDocument/2006/relationships/hyperlink" Target="https://podminky.urs.cz/item/CS_URS_2024_02/417361821" TargetMode="External" /><Relationship Id="rId41" Type="http://schemas.openxmlformats.org/officeDocument/2006/relationships/hyperlink" Target="https://podminky.urs.cz/item/CS_URS_2024_02/611131301" TargetMode="External" /><Relationship Id="rId42" Type="http://schemas.openxmlformats.org/officeDocument/2006/relationships/hyperlink" Target="https://podminky.urs.cz/item/CS_URS_2024_02/611341321" TargetMode="External" /><Relationship Id="rId43" Type="http://schemas.openxmlformats.org/officeDocument/2006/relationships/hyperlink" Target="https://podminky.urs.cz/item/CS_URS_2024_02/612131121" TargetMode="External" /><Relationship Id="rId44" Type="http://schemas.openxmlformats.org/officeDocument/2006/relationships/hyperlink" Target="https://podminky.urs.cz/item/CS_URS_2024_02/612341321" TargetMode="External" /><Relationship Id="rId45" Type="http://schemas.openxmlformats.org/officeDocument/2006/relationships/hyperlink" Target="https://podminky.urs.cz/item/CS_URS_2024_02/612345111" TargetMode="External" /><Relationship Id="rId46" Type="http://schemas.openxmlformats.org/officeDocument/2006/relationships/hyperlink" Target="https://podminky.urs.cz/item/CS_URS_2024_02/619991001" TargetMode="External" /><Relationship Id="rId47" Type="http://schemas.openxmlformats.org/officeDocument/2006/relationships/hyperlink" Target="https://podminky.urs.cz/item/CS_URS_2024_02/619991005" TargetMode="External" /><Relationship Id="rId48" Type="http://schemas.openxmlformats.org/officeDocument/2006/relationships/hyperlink" Target="https://podminky.urs.cz/item/CS_URS_2024_02/621221021" TargetMode="External" /><Relationship Id="rId49" Type="http://schemas.openxmlformats.org/officeDocument/2006/relationships/hyperlink" Target="https://podminky.urs.cz/item/CS_URS_2024_02/622143003" TargetMode="External" /><Relationship Id="rId50" Type="http://schemas.openxmlformats.org/officeDocument/2006/relationships/hyperlink" Target="https://podminky.urs.cz/item/CS_URS_2024_02/622143004" TargetMode="External" /><Relationship Id="rId51" Type="http://schemas.openxmlformats.org/officeDocument/2006/relationships/hyperlink" Target="https://podminky.urs.cz/item/CS_URS_2024_02/622211021" TargetMode="External" /><Relationship Id="rId52" Type="http://schemas.openxmlformats.org/officeDocument/2006/relationships/hyperlink" Target="https://podminky.urs.cz/item/CS_URS_2024_02/622131301" TargetMode="External" /><Relationship Id="rId53" Type="http://schemas.openxmlformats.org/officeDocument/2006/relationships/hyperlink" Target="https://podminky.urs.cz/item/CS_URS_2024_02/622321321" TargetMode="External" /><Relationship Id="rId54" Type="http://schemas.openxmlformats.org/officeDocument/2006/relationships/hyperlink" Target="https://podminky.urs.cz/item/CS_URS_2024_02/622135011" TargetMode="External" /><Relationship Id="rId55" Type="http://schemas.openxmlformats.org/officeDocument/2006/relationships/hyperlink" Target="https://podminky.urs.cz/item/CS_URS_2024_02/622151031" TargetMode="External" /><Relationship Id="rId56" Type="http://schemas.openxmlformats.org/officeDocument/2006/relationships/hyperlink" Target="https://podminky.urs.cz/item/CS_URS_2024_02/629135102" TargetMode="External" /><Relationship Id="rId57" Type="http://schemas.openxmlformats.org/officeDocument/2006/relationships/hyperlink" Target="https://podminky.urs.cz/item/CS_URS_2024_02/629991011" TargetMode="External" /><Relationship Id="rId58" Type="http://schemas.openxmlformats.org/officeDocument/2006/relationships/hyperlink" Target="https://podminky.urs.cz/item/CS_URS_2024_02/631311115" TargetMode="External" /><Relationship Id="rId59" Type="http://schemas.openxmlformats.org/officeDocument/2006/relationships/hyperlink" Target="https://podminky.urs.cz/item/CS_URS_2024_02/631319171" TargetMode="External" /><Relationship Id="rId60" Type="http://schemas.openxmlformats.org/officeDocument/2006/relationships/hyperlink" Target="https://podminky.urs.cz/item/CS_URS_2024_02/631362021" TargetMode="External" /><Relationship Id="rId61" Type="http://schemas.openxmlformats.org/officeDocument/2006/relationships/hyperlink" Target="https://podminky.urs.cz/item/CS_URS_2024_02/632481213" TargetMode="External" /><Relationship Id="rId62" Type="http://schemas.openxmlformats.org/officeDocument/2006/relationships/hyperlink" Target="https://podminky.urs.cz/item/CS_URS_2024_02/634112113" TargetMode="External" /><Relationship Id="rId63" Type="http://schemas.openxmlformats.org/officeDocument/2006/relationships/hyperlink" Target="https://podminky.urs.cz/item/CS_URS_2024_02/636311111" TargetMode="External" /><Relationship Id="rId64" Type="http://schemas.openxmlformats.org/officeDocument/2006/relationships/hyperlink" Target="https://podminky.urs.cz/item/CS_URS_2024_02/637211124" TargetMode="External" /><Relationship Id="rId65" Type="http://schemas.openxmlformats.org/officeDocument/2006/relationships/hyperlink" Target="https://podminky.urs.cz/item/CS_URS_2024_02/916331112" TargetMode="External" /><Relationship Id="rId66" Type="http://schemas.openxmlformats.org/officeDocument/2006/relationships/hyperlink" Target="https://podminky.urs.cz/item/CS_URS_2024_02/941211111" TargetMode="External" /><Relationship Id="rId67" Type="http://schemas.openxmlformats.org/officeDocument/2006/relationships/hyperlink" Target="https://podminky.urs.cz/item/CS_URS_2024_02/941211211" TargetMode="External" /><Relationship Id="rId68" Type="http://schemas.openxmlformats.org/officeDocument/2006/relationships/hyperlink" Target="https://podminky.urs.cz/item/CS_URS_2024_02/941211811" TargetMode="External" /><Relationship Id="rId69" Type="http://schemas.openxmlformats.org/officeDocument/2006/relationships/hyperlink" Target="https://podminky.urs.cz/item/CS_URS_2024_02/949101111" TargetMode="External" /><Relationship Id="rId70" Type="http://schemas.openxmlformats.org/officeDocument/2006/relationships/hyperlink" Target="https://podminky.urs.cz/item/CS_URS_2024_02/952901111" TargetMode="External" /><Relationship Id="rId71" Type="http://schemas.openxmlformats.org/officeDocument/2006/relationships/hyperlink" Target="https://podminky.urs.cz/item/CS_URS_2024_02/993111111" TargetMode="External" /><Relationship Id="rId72" Type="http://schemas.openxmlformats.org/officeDocument/2006/relationships/hyperlink" Target="https://podminky.urs.cz/item/CS_URS_2024_02/993111119" TargetMode="External" /><Relationship Id="rId73" Type="http://schemas.openxmlformats.org/officeDocument/2006/relationships/hyperlink" Target="https://podminky.urs.cz/item/CS_URS_2024_02/997013211" TargetMode="External" /><Relationship Id="rId74" Type="http://schemas.openxmlformats.org/officeDocument/2006/relationships/hyperlink" Target="https://podminky.urs.cz/item/CS_URS_2024_02/997013501" TargetMode="External" /><Relationship Id="rId75" Type="http://schemas.openxmlformats.org/officeDocument/2006/relationships/hyperlink" Target="https://podminky.urs.cz/item/CS_URS_2024_02/997013509" TargetMode="External" /><Relationship Id="rId76" Type="http://schemas.openxmlformats.org/officeDocument/2006/relationships/hyperlink" Target="https://podminky.urs.cz/item/CS_URS_2024_02/997013871" TargetMode="External" /><Relationship Id="rId77" Type="http://schemas.openxmlformats.org/officeDocument/2006/relationships/hyperlink" Target="https://podminky.urs.cz/item/CS_URS_2024_02/998011001" TargetMode="External" /><Relationship Id="rId78" Type="http://schemas.openxmlformats.org/officeDocument/2006/relationships/hyperlink" Target="https://podminky.urs.cz/item/CS_URS_2024_02/711111001" TargetMode="External" /><Relationship Id="rId79" Type="http://schemas.openxmlformats.org/officeDocument/2006/relationships/hyperlink" Target="https://podminky.urs.cz/item/CS_URS_2024_02/711112001" TargetMode="External" /><Relationship Id="rId80" Type="http://schemas.openxmlformats.org/officeDocument/2006/relationships/hyperlink" Target="https://podminky.urs.cz/item/CS_URS_2024_02/711141559" TargetMode="External" /><Relationship Id="rId81" Type="http://schemas.openxmlformats.org/officeDocument/2006/relationships/hyperlink" Target="https://podminky.urs.cz/item/CS_URS_2024_02/711142559" TargetMode="External" /><Relationship Id="rId82" Type="http://schemas.openxmlformats.org/officeDocument/2006/relationships/hyperlink" Target="https://podminky.urs.cz/item/CS_URS_2024_02/711161222" TargetMode="External" /><Relationship Id="rId83" Type="http://schemas.openxmlformats.org/officeDocument/2006/relationships/hyperlink" Target="https://podminky.urs.cz/item/CS_URS_2024_02/711161384" TargetMode="External" /><Relationship Id="rId84" Type="http://schemas.openxmlformats.org/officeDocument/2006/relationships/hyperlink" Target="https://podminky.urs.cz/item/CS_URS_2024_02/998711312" TargetMode="External" /><Relationship Id="rId85" Type="http://schemas.openxmlformats.org/officeDocument/2006/relationships/hyperlink" Target="https://podminky.urs.cz/item/CS_URS_2024_02/713121111" TargetMode="External" /><Relationship Id="rId86" Type="http://schemas.openxmlformats.org/officeDocument/2006/relationships/hyperlink" Target="https://podminky.urs.cz/item/CS_URS_2024_02/713121121" TargetMode="External" /><Relationship Id="rId87" Type="http://schemas.openxmlformats.org/officeDocument/2006/relationships/hyperlink" Target="https://podminky.urs.cz/item/CS_URS_2024_02/998713312" TargetMode="External" /><Relationship Id="rId88" Type="http://schemas.openxmlformats.org/officeDocument/2006/relationships/hyperlink" Target="https://podminky.urs.cz/item/CS_URS_2024_02/721174004" TargetMode="External" /><Relationship Id="rId89" Type="http://schemas.openxmlformats.org/officeDocument/2006/relationships/hyperlink" Target="https://podminky.urs.cz/item/CS_URS_2024_02/721194104" TargetMode="External" /><Relationship Id="rId90" Type="http://schemas.openxmlformats.org/officeDocument/2006/relationships/hyperlink" Target="https://podminky.urs.cz/item/CS_URS_2024_02/721194105" TargetMode="External" /><Relationship Id="rId91" Type="http://schemas.openxmlformats.org/officeDocument/2006/relationships/hyperlink" Target="https://podminky.urs.cz/item/CS_URS_2024_02/721194109" TargetMode="External" /><Relationship Id="rId92" Type="http://schemas.openxmlformats.org/officeDocument/2006/relationships/hyperlink" Target="https://podminky.urs.cz/item/CS_URS_2024_02/721290111" TargetMode="External" /><Relationship Id="rId93" Type="http://schemas.openxmlformats.org/officeDocument/2006/relationships/hyperlink" Target="https://podminky.urs.cz/item/CS_URS_2024_02/998721311" TargetMode="External" /><Relationship Id="rId94" Type="http://schemas.openxmlformats.org/officeDocument/2006/relationships/hyperlink" Target="https://podminky.urs.cz/item/CS_URS_2024_02/722174003" TargetMode="External" /><Relationship Id="rId95" Type="http://schemas.openxmlformats.org/officeDocument/2006/relationships/hyperlink" Target="https://podminky.urs.cz/item/CS_URS_2024_02/722181212" TargetMode="External" /><Relationship Id="rId96" Type="http://schemas.openxmlformats.org/officeDocument/2006/relationships/hyperlink" Target="https://podminky.urs.cz/item/CS_URS_2024_02/722190401" TargetMode="External" /><Relationship Id="rId97" Type="http://schemas.openxmlformats.org/officeDocument/2006/relationships/hyperlink" Target="https://podminky.urs.cz/item/CS_URS_2024_02/722290234" TargetMode="External" /><Relationship Id="rId98" Type="http://schemas.openxmlformats.org/officeDocument/2006/relationships/hyperlink" Target="https://podminky.urs.cz/item/CS_URS_2024_02/722290246" TargetMode="External" /><Relationship Id="rId99" Type="http://schemas.openxmlformats.org/officeDocument/2006/relationships/hyperlink" Target="https://podminky.urs.cz/item/CS_URS_2024_02/998722311" TargetMode="External" /><Relationship Id="rId100" Type="http://schemas.openxmlformats.org/officeDocument/2006/relationships/hyperlink" Target="https://podminky.urs.cz/item/CS_URS_2024_02/725119125" TargetMode="External" /><Relationship Id="rId101" Type="http://schemas.openxmlformats.org/officeDocument/2006/relationships/hyperlink" Target="https://podminky.urs.cz/item/CS_URS_2024_02/725119131" TargetMode="External" /><Relationship Id="rId102" Type="http://schemas.openxmlformats.org/officeDocument/2006/relationships/hyperlink" Target="https://podminky.urs.cz/item/CS_URS_2024_02/725219102" TargetMode="External" /><Relationship Id="rId103" Type="http://schemas.openxmlformats.org/officeDocument/2006/relationships/hyperlink" Target="https://podminky.urs.cz/item/CS_URS_2024_02/725239101" TargetMode="External" /><Relationship Id="rId104" Type="http://schemas.openxmlformats.org/officeDocument/2006/relationships/hyperlink" Target="https://podminky.urs.cz/item/CS_URS_2024_02/725241901" TargetMode="External" /><Relationship Id="rId105" Type="http://schemas.openxmlformats.org/officeDocument/2006/relationships/hyperlink" Target="https://podminky.urs.cz/item/CS_URS_2024_02/725244906" TargetMode="External" /><Relationship Id="rId106" Type="http://schemas.openxmlformats.org/officeDocument/2006/relationships/hyperlink" Target="https://podminky.urs.cz/item/CS_URS_2024_02/725244907" TargetMode="External" /><Relationship Id="rId107" Type="http://schemas.openxmlformats.org/officeDocument/2006/relationships/hyperlink" Target="https://podminky.urs.cz/item/CS_URS_2024_02/725539304" TargetMode="External" /><Relationship Id="rId108" Type="http://schemas.openxmlformats.org/officeDocument/2006/relationships/hyperlink" Target="https://podminky.urs.cz/item/CS_URS_2024_02/725813111" TargetMode="External" /><Relationship Id="rId109" Type="http://schemas.openxmlformats.org/officeDocument/2006/relationships/hyperlink" Target="https://podminky.urs.cz/item/CS_URS_2024_02/725813112" TargetMode="External" /><Relationship Id="rId110" Type="http://schemas.openxmlformats.org/officeDocument/2006/relationships/hyperlink" Target="https://podminky.urs.cz/item/CS_URS_2024_02/725829121" TargetMode="External" /><Relationship Id="rId111" Type="http://schemas.openxmlformats.org/officeDocument/2006/relationships/hyperlink" Target="https://podminky.urs.cz/item/CS_URS_2024_02/725829141" TargetMode="External" /><Relationship Id="rId112" Type="http://schemas.openxmlformats.org/officeDocument/2006/relationships/hyperlink" Target="https://podminky.urs.cz/item/CS_URS_2024_02/725849412" TargetMode="External" /><Relationship Id="rId113" Type="http://schemas.openxmlformats.org/officeDocument/2006/relationships/hyperlink" Target="https://podminky.urs.cz/item/CS_URS_2024_02/725851325" TargetMode="External" /><Relationship Id="rId114" Type="http://schemas.openxmlformats.org/officeDocument/2006/relationships/hyperlink" Target="https://podminky.urs.cz/item/CS_URS_2024_02/725861301" TargetMode="External" /><Relationship Id="rId115" Type="http://schemas.openxmlformats.org/officeDocument/2006/relationships/hyperlink" Target="https://podminky.urs.cz/item/CS_URS_2024_02/725863311" TargetMode="External" /><Relationship Id="rId116" Type="http://schemas.openxmlformats.org/officeDocument/2006/relationships/hyperlink" Target="https://podminky.urs.cz/item/CS_URS_2024_02/725865311" TargetMode="External" /><Relationship Id="rId117" Type="http://schemas.openxmlformats.org/officeDocument/2006/relationships/hyperlink" Target="https://podminky.urs.cz/item/CS_URS_2024_02/998725311" TargetMode="External" /><Relationship Id="rId118" Type="http://schemas.openxmlformats.org/officeDocument/2006/relationships/hyperlink" Target="https://podminky.urs.cz/item/CS_URS_2024_02/726111011" TargetMode="External" /><Relationship Id="rId119" Type="http://schemas.openxmlformats.org/officeDocument/2006/relationships/hyperlink" Target="https://podminky.urs.cz/item/CS_URS_2024_02/726111031" TargetMode="External" /><Relationship Id="rId120" Type="http://schemas.openxmlformats.org/officeDocument/2006/relationships/hyperlink" Target="https://podminky.urs.cz/item/CS_URS_2024_02/732522021" TargetMode="External" /><Relationship Id="rId121" Type="http://schemas.openxmlformats.org/officeDocument/2006/relationships/hyperlink" Target="https://podminky.urs.cz/item/CS_URS_2024_02/732522131" TargetMode="External" /><Relationship Id="rId122" Type="http://schemas.openxmlformats.org/officeDocument/2006/relationships/hyperlink" Target="https://podminky.urs.cz/item/CS_URS_2024_02/998732312" TargetMode="External" /><Relationship Id="rId123" Type="http://schemas.openxmlformats.org/officeDocument/2006/relationships/hyperlink" Target="https://podminky.urs.cz/item/CS_URS_2024_02/733222303" TargetMode="External" /><Relationship Id="rId124" Type="http://schemas.openxmlformats.org/officeDocument/2006/relationships/hyperlink" Target="https://podminky.urs.cz/item/CS_URS_2024_02/733222304" TargetMode="External" /><Relationship Id="rId125" Type="http://schemas.openxmlformats.org/officeDocument/2006/relationships/hyperlink" Target="https://podminky.urs.cz/item/CS_URS_2024_02/733223105" TargetMode="External" /><Relationship Id="rId126" Type="http://schemas.openxmlformats.org/officeDocument/2006/relationships/hyperlink" Target="https://podminky.urs.cz/item/CS_URS_2024_02/733811251" TargetMode="External" /><Relationship Id="rId127" Type="http://schemas.openxmlformats.org/officeDocument/2006/relationships/hyperlink" Target="https://podminky.urs.cz/item/CS_URS_2024_02/733811252" TargetMode="External" /><Relationship Id="rId128" Type="http://schemas.openxmlformats.org/officeDocument/2006/relationships/hyperlink" Target="https://podminky.urs.cz/item/CS_URS_2024_02/998733312" TargetMode="External" /><Relationship Id="rId129" Type="http://schemas.openxmlformats.org/officeDocument/2006/relationships/hyperlink" Target="https://podminky.urs.cz/item/CS_URS_2024_02/998735312" TargetMode="External" /><Relationship Id="rId130" Type="http://schemas.openxmlformats.org/officeDocument/2006/relationships/hyperlink" Target="https://podminky.urs.cz/item/CS_URS_2024_02/736111132" TargetMode="External" /><Relationship Id="rId131" Type="http://schemas.openxmlformats.org/officeDocument/2006/relationships/hyperlink" Target="https://podminky.urs.cz/item/CS_URS_2024_02/761661011" TargetMode="External" /><Relationship Id="rId132" Type="http://schemas.openxmlformats.org/officeDocument/2006/relationships/hyperlink" Target="https://podminky.urs.cz/item/CS_URS_2024_02/998761312" TargetMode="External" /><Relationship Id="rId133" Type="http://schemas.openxmlformats.org/officeDocument/2006/relationships/hyperlink" Target="https://podminky.urs.cz/item/CS_URS_2024_02/762083111" TargetMode="External" /><Relationship Id="rId134" Type="http://schemas.openxmlformats.org/officeDocument/2006/relationships/hyperlink" Target="https://podminky.urs.cz/item/CS_URS_2024_02/762342511" TargetMode="External" /><Relationship Id="rId135" Type="http://schemas.openxmlformats.org/officeDocument/2006/relationships/hyperlink" Target="https://podminky.urs.cz/item/CS_URS_2024_02/762342214" TargetMode="External" /><Relationship Id="rId136" Type="http://schemas.openxmlformats.org/officeDocument/2006/relationships/hyperlink" Target="https://podminky.urs.cz/item/CS_URS_2024_02/762431013" TargetMode="External" /><Relationship Id="rId137" Type="http://schemas.openxmlformats.org/officeDocument/2006/relationships/hyperlink" Target="https://podminky.urs.cz/item/CS_URS_2024_02/762841310" TargetMode="External" /><Relationship Id="rId138" Type="http://schemas.openxmlformats.org/officeDocument/2006/relationships/hyperlink" Target="https://podminky.urs.cz/item/CS_URS_2024_02/998762312" TargetMode="External" /><Relationship Id="rId139" Type="http://schemas.openxmlformats.org/officeDocument/2006/relationships/hyperlink" Target="https://podminky.urs.cz/item/CS_URS_2024_02/763131432" TargetMode="External" /><Relationship Id="rId140" Type="http://schemas.openxmlformats.org/officeDocument/2006/relationships/hyperlink" Target="https://podminky.urs.cz/item/CS_URS_2024_02/763131471" TargetMode="External" /><Relationship Id="rId141" Type="http://schemas.openxmlformats.org/officeDocument/2006/relationships/hyperlink" Target="https://podminky.urs.cz/item/CS_URS_2024_02/763131613" TargetMode="External" /><Relationship Id="rId142" Type="http://schemas.openxmlformats.org/officeDocument/2006/relationships/hyperlink" Target="https://podminky.urs.cz/item/CS_URS_2024_02/763131714" TargetMode="External" /><Relationship Id="rId143" Type="http://schemas.openxmlformats.org/officeDocument/2006/relationships/hyperlink" Target="https://podminky.urs.cz/item/CS_URS_2024_02/763131751" TargetMode="External" /><Relationship Id="rId144" Type="http://schemas.openxmlformats.org/officeDocument/2006/relationships/hyperlink" Target="https://podminky.urs.cz/item/CS_URS_2024_02/763131752" TargetMode="External" /><Relationship Id="rId145" Type="http://schemas.openxmlformats.org/officeDocument/2006/relationships/hyperlink" Target="https://podminky.urs.cz/item/CS_URS_2024_02/998763512" TargetMode="External" /><Relationship Id="rId146" Type="http://schemas.openxmlformats.org/officeDocument/2006/relationships/hyperlink" Target="https://podminky.urs.cz/item/CS_URS_2024_02/764203152" TargetMode="External" /><Relationship Id="rId147" Type="http://schemas.openxmlformats.org/officeDocument/2006/relationships/hyperlink" Target="https://podminky.urs.cz/item/CS_URS_2024_02/764206105" TargetMode="External" /><Relationship Id="rId148" Type="http://schemas.openxmlformats.org/officeDocument/2006/relationships/hyperlink" Target="https://podminky.urs.cz/item/CS_URS_2024_02/764511602" TargetMode="External" /><Relationship Id="rId149" Type="http://schemas.openxmlformats.org/officeDocument/2006/relationships/hyperlink" Target="https://podminky.urs.cz/item/CS_URS_2024_02/764511642" TargetMode="External" /><Relationship Id="rId150" Type="http://schemas.openxmlformats.org/officeDocument/2006/relationships/hyperlink" Target="https://podminky.urs.cz/item/CS_URS_2024_02/764518622" TargetMode="External" /><Relationship Id="rId151" Type="http://schemas.openxmlformats.org/officeDocument/2006/relationships/hyperlink" Target="https://podminky.urs.cz/item/CS_URS_2024_02/998764312" TargetMode="External" /><Relationship Id="rId152" Type="http://schemas.openxmlformats.org/officeDocument/2006/relationships/hyperlink" Target="https://podminky.urs.cz/item/CS_URS_2024_02/765113212" TargetMode="External" /><Relationship Id="rId153" Type="http://schemas.openxmlformats.org/officeDocument/2006/relationships/hyperlink" Target="https://podminky.urs.cz/item/CS_URS_2024_02/765115351" TargetMode="External" /><Relationship Id="rId154" Type="http://schemas.openxmlformats.org/officeDocument/2006/relationships/hyperlink" Target="https://podminky.urs.cz/item/CS_URS_2024_02/765115352" TargetMode="External" /><Relationship Id="rId155" Type="http://schemas.openxmlformats.org/officeDocument/2006/relationships/hyperlink" Target="https://podminky.urs.cz/item/CS_URS_2024_02/765191013" TargetMode="External" /><Relationship Id="rId156" Type="http://schemas.openxmlformats.org/officeDocument/2006/relationships/hyperlink" Target="https://podminky.urs.cz/item/CS_URS_2024_02/998765312" TargetMode="External" /><Relationship Id="rId157" Type="http://schemas.openxmlformats.org/officeDocument/2006/relationships/hyperlink" Target="https://podminky.urs.cz/item/CS_URS_2024_02/766231113" TargetMode="External" /><Relationship Id="rId158" Type="http://schemas.openxmlformats.org/officeDocument/2006/relationships/hyperlink" Target="https://podminky.urs.cz/item/CS_URS_2024_02/766622132" TargetMode="External" /><Relationship Id="rId159" Type="http://schemas.openxmlformats.org/officeDocument/2006/relationships/hyperlink" Target="https://podminky.urs.cz/item/CS_URS_2024_02/766660171" TargetMode="External" /><Relationship Id="rId160" Type="http://schemas.openxmlformats.org/officeDocument/2006/relationships/hyperlink" Target="https://podminky.urs.cz/item/CS_URS_2024_02/766660172" TargetMode="External" /><Relationship Id="rId161" Type="http://schemas.openxmlformats.org/officeDocument/2006/relationships/hyperlink" Target="https://podminky.urs.cz/item/CS_URS_2024_02/766660431" TargetMode="External" /><Relationship Id="rId162" Type="http://schemas.openxmlformats.org/officeDocument/2006/relationships/hyperlink" Target="https://podminky.urs.cz/item/CS_URS_2024_02/766660729" TargetMode="External" /><Relationship Id="rId163" Type="http://schemas.openxmlformats.org/officeDocument/2006/relationships/hyperlink" Target="https://podminky.urs.cz/item/CS_URS_2024_02/766660730" TargetMode="External" /><Relationship Id="rId164" Type="http://schemas.openxmlformats.org/officeDocument/2006/relationships/hyperlink" Target="https://podminky.urs.cz/item/CS_URS_2024_02/766682111" TargetMode="External" /><Relationship Id="rId165" Type="http://schemas.openxmlformats.org/officeDocument/2006/relationships/hyperlink" Target="https://podminky.urs.cz/item/CS_URS_2024_02/766694116" TargetMode="External" /><Relationship Id="rId166" Type="http://schemas.openxmlformats.org/officeDocument/2006/relationships/hyperlink" Target="https://podminky.urs.cz/item/CS_URS_2024_02/998766312" TargetMode="External" /><Relationship Id="rId167" Type="http://schemas.openxmlformats.org/officeDocument/2006/relationships/hyperlink" Target="https://podminky.urs.cz/item/CS_URS_2024_02/767651112" TargetMode="External" /><Relationship Id="rId168" Type="http://schemas.openxmlformats.org/officeDocument/2006/relationships/hyperlink" Target="https://podminky.urs.cz/item/CS_URS_2024_02/767651126" TargetMode="External" /><Relationship Id="rId169" Type="http://schemas.openxmlformats.org/officeDocument/2006/relationships/hyperlink" Target="https://podminky.urs.cz/item/CS_URS_2024_02/998767312" TargetMode="External" /><Relationship Id="rId170" Type="http://schemas.openxmlformats.org/officeDocument/2006/relationships/hyperlink" Target="https://podminky.urs.cz/item/CS_URS_2024_02/771121011" TargetMode="External" /><Relationship Id="rId171" Type="http://schemas.openxmlformats.org/officeDocument/2006/relationships/hyperlink" Target="https://podminky.urs.cz/item/CS_URS_2024_02/771151011" TargetMode="External" /><Relationship Id="rId172" Type="http://schemas.openxmlformats.org/officeDocument/2006/relationships/hyperlink" Target="https://podminky.urs.cz/item/CS_URS_2024_02/771161021" TargetMode="External" /><Relationship Id="rId173" Type="http://schemas.openxmlformats.org/officeDocument/2006/relationships/hyperlink" Target="https://podminky.urs.cz/item/CS_URS_2024_02/771474112" TargetMode="External" /><Relationship Id="rId174" Type="http://schemas.openxmlformats.org/officeDocument/2006/relationships/hyperlink" Target="https://podminky.urs.cz/item/CS_URS_2024_02/771574413" TargetMode="External" /><Relationship Id="rId175" Type="http://schemas.openxmlformats.org/officeDocument/2006/relationships/hyperlink" Target="https://podminky.urs.cz/item/CS_URS_2024_02/771577211" TargetMode="External" /><Relationship Id="rId176" Type="http://schemas.openxmlformats.org/officeDocument/2006/relationships/hyperlink" Target="https://podminky.urs.cz/item/CS_URS_2024_02/771591112" TargetMode="External" /><Relationship Id="rId177" Type="http://schemas.openxmlformats.org/officeDocument/2006/relationships/hyperlink" Target="https://podminky.urs.cz/item/CS_URS_2024_02/771591115" TargetMode="External" /><Relationship Id="rId178" Type="http://schemas.openxmlformats.org/officeDocument/2006/relationships/hyperlink" Target="https://podminky.urs.cz/item/CS_URS_2024_02/771591264" TargetMode="External" /><Relationship Id="rId179" Type="http://schemas.openxmlformats.org/officeDocument/2006/relationships/hyperlink" Target="https://podminky.urs.cz/item/CS_URS_2024_02/771592011" TargetMode="External" /><Relationship Id="rId180" Type="http://schemas.openxmlformats.org/officeDocument/2006/relationships/hyperlink" Target="https://podminky.urs.cz/item/CS_URS_2024_02/998771312" TargetMode="External" /><Relationship Id="rId181" Type="http://schemas.openxmlformats.org/officeDocument/2006/relationships/hyperlink" Target="https://podminky.urs.cz/item/CS_URS_2024_02/776111311" TargetMode="External" /><Relationship Id="rId182" Type="http://schemas.openxmlformats.org/officeDocument/2006/relationships/hyperlink" Target="https://podminky.urs.cz/item/CS_URS_2024_02/776121112" TargetMode="External" /><Relationship Id="rId183" Type="http://schemas.openxmlformats.org/officeDocument/2006/relationships/hyperlink" Target="https://podminky.urs.cz/item/CS_URS_2024_02/776141112" TargetMode="External" /><Relationship Id="rId184" Type="http://schemas.openxmlformats.org/officeDocument/2006/relationships/hyperlink" Target="https://podminky.urs.cz/item/CS_URS_2024_02/776221111" TargetMode="External" /><Relationship Id="rId185" Type="http://schemas.openxmlformats.org/officeDocument/2006/relationships/hyperlink" Target="https://podminky.urs.cz/item/CS_URS_2024_02/776421111" TargetMode="External" /><Relationship Id="rId186" Type="http://schemas.openxmlformats.org/officeDocument/2006/relationships/hyperlink" Target="https://podminky.urs.cz/item/CS_URS_2024_02/776421311" TargetMode="External" /><Relationship Id="rId187" Type="http://schemas.openxmlformats.org/officeDocument/2006/relationships/hyperlink" Target="https://podminky.urs.cz/item/CS_URS_2024_02/998776311" TargetMode="External" /><Relationship Id="rId188" Type="http://schemas.openxmlformats.org/officeDocument/2006/relationships/hyperlink" Target="https://podminky.urs.cz/item/CS_URS_2024_02/781121011" TargetMode="External" /><Relationship Id="rId189" Type="http://schemas.openxmlformats.org/officeDocument/2006/relationships/hyperlink" Target="https://podminky.urs.cz/item/CS_URS_2024_02/781131112" TargetMode="External" /><Relationship Id="rId190" Type="http://schemas.openxmlformats.org/officeDocument/2006/relationships/hyperlink" Target="https://podminky.urs.cz/item/CS_URS_2024_02/781472214" TargetMode="External" /><Relationship Id="rId191" Type="http://schemas.openxmlformats.org/officeDocument/2006/relationships/hyperlink" Target="https://podminky.urs.cz/item/CS_URS_2024_02/781472291" TargetMode="External" /><Relationship Id="rId192" Type="http://schemas.openxmlformats.org/officeDocument/2006/relationships/hyperlink" Target="https://podminky.urs.cz/item/CS_URS_2024_02/781492211" TargetMode="External" /><Relationship Id="rId193" Type="http://schemas.openxmlformats.org/officeDocument/2006/relationships/hyperlink" Target="https://podminky.urs.cz/item/CS_URS_2024_02/781495115" TargetMode="External" /><Relationship Id="rId194" Type="http://schemas.openxmlformats.org/officeDocument/2006/relationships/hyperlink" Target="https://podminky.urs.cz/item/CS_URS_2024_02/781495141" TargetMode="External" /><Relationship Id="rId195" Type="http://schemas.openxmlformats.org/officeDocument/2006/relationships/hyperlink" Target="https://podminky.urs.cz/item/CS_URS_2024_02/781495142" TargetMode="External" /><Relationship Id="rId196" Type="http://schemas.openxmlformats.org/officeDocument/2006/relationships/hyperlink" Target="https://podminky.urs.cz/item/CS_URS_2024_02/781495211" TargetMode="External" /><Relationship Id="rId197" Type="http://schemas.openxmlformats.org/officeDocument/2006/relationships/hyperlink" Target="https://podminky.urs.cz/item/CS_URS_2024_02/998781312" TargetMode="External" /><Relationship Id="rId198" Type="http://schemas.openxmlformats.org/officeDocument/2006/relationships/hyperlink" Target="https://podminky.urs.cz/item/CS_URS_2024_02/783218111" TargetMode="External" /><Relationship Id="rId199" Type="http://schemas.openxmlformats.org/officeDocument/2006/relationships/hyperlink" Target="https://podminky.urs.cz/item/CS_URS_2024_02/783324201" TargetMode="External" /><Relationship Id="rId200" Type="http://schemas.openxmlformats.org/officeDocument/2006/relationships/hyperlink" Target="https://podminky.urs.cz/item/CS_URS_2024_02/784111001" TargetMode="External" /><Relationship Id="rId201" Type="http://schemas.openxmlformats.org/officeDocument/2006/relationships/hyperlink" Target="https://podminky.urs.cz/item/CS_URS_2024_02/784171101" TargetMode="External" /><Relationship Id="rId202" Type="http://schemas.openxmlformats.org/officeDocument/2006/relationships/hyperlink" Target="https://podminky.urs.cz/item/CS_URS_2024_02/784181101" TargetMode="External" /><Relationship Id="rId203" Type="http://schemas.openxmlformats.org/officeDocument/2006/relationships/hyperlink" Target="https://podminky.urs.cz/item/CS_URS_2024_02/784211101" TargetMode="External" /><Relationship Id="rId204" Type="http://schemas.openxmlformats.org/officeDocument/2006/relationships/hyperlink" Target="https://podminky.urs.cz/item/CS_URS_2024_02/HZS2221" TargetMode="External" /><Relationship Id="rId205" Type="http://schemas.openxmlformats.org/officeDocument/2006/relationships/hyperlink" Target="https://podminky.urs.cz/item/CS_URS_2024_02/HZS2491" TargetMode="External" /><Relationship Id="rId206" Type="http://schemas.openxmlformats.org/officeDocument/2006/relationships/hyperlink" Target="https://podminky.urs.cz/item/CS_URS_2024_02/010001000" TargetMode="External" /><Relationship Id="rId207" Type="http://schemas.openxmlformats.org/officeDocument/2006/relationships/hyperlink" Target="https://podminky.urs.cz/item/CS_URS_2024_02/030001000" TargetMode="External" /><Relationship Id="rId208" Type="http://schemas.openxmlformats.org/officeDocument/2006/relationships/hyperlink" Target="https://podminky.urs.cz/item/CS_URS_2024_02/045002000" TargetMode="External" /><Relationship Id="rId209" Type="http://schemas.openxmlformats.org/officeDocument/2006/relationships/hyperlink" Target="https://podminky.urs.cz/item/CS_URS_2024_02/065002000" TargetMode="External" /><Relationship Id="rId21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9003131" TargetMode="External" /><Relationship Id="rId2" Type="http://schemas.openxmlformats.org/officeDocument/2006/relationships/hyperlink" Target="https://podminky.urs.cz/item/CS_URS_2024_02/119003132" TargetMode="External" /><Relationship Id="rId3" Type="http://schemas.openxmlformats.org/officeDocument/2006/relationships/hyperlink" Target="https://podminky.urs.cz/item/CS_URS_2024_02/162751117" TargetMode="External" /><Relationship Id="rId4" Type="http://schemas.openxmlformats.org/officeDocument/2006/relationships/hyperlink" Target="https://podminky.urs.cz/item/CS_URS_2024_02/162751119" TargetMode="External" /><Relationship Id="rId5" Type="http://schemas.openxmlformats.org/officeDocument/2006/relationships/hyperlink" Target="https://podminky.urs.cz/item/CS_URS_2024_02/171201231" TargetMode="External" /><Relationship Id="rId6" Type="http://schemas.openxmlformats.org/officeDocument/2006/relationships/hyperlink" Target="https://podminky.urs.cz/item/CS_URS_2024_02/171251201" TargetMode="External" /><Relationship Id="rId7" Type="http://schemas.openxmlformats.org/officeDocument/2006/relationships/hyperlink" Target="https://podminky.urs.cz/item/CS_URS_2024_02/174151101" TargetMode="External" /><Relationship Id="rId8" Type="http://schemas.openxmlformats.org/officeDocument/2006/relationships/hyperlink" Target="https://podminky.urs.cz/item/CS_URS_2024_02/211561111" TargetMode="External" /><Relationship Id="rId9" Type="http://schemas.openxmlformats.org/officeDocument/2006/relationships/hyperlink" Target="https://podminky.urs.cz/item/CS_URS_2024_02/382413113" TargetMode="External" /><Relationship Id="rId10" Type="http://schemas.openxmlformats.org/officeDocument/2006/relationships/hyperlink" Target="https://podminky.urs.cz/item/CS_URS_2024_02/899620131" TargetMode="External" /><Relationship Id="rId11" Type="http://schemas.openxmlformats.org/officeDocument/2006/relationships/hyperlink" Target="https://podminky.urs.cz/item/CS_URS_2024_02/451573111" TargetMode="External" /><Relationship Id="rId12" Type="http://schemas.openxmlformats.org/officeDocument/2006/relationships/hyperlink" Target="https://podminky.urs.cz/item/CS_URS_2024_02/871161141" TargetMode="External" /><Relationship Id="rId13" Type="http://schemas.openxmlformats.org/officeDocument/2006/relationships/hyperlink" Target="https://podminky.urs.cz/item/CS_URS_2024_02/871310310" TargetMode="External" /><Relationship Id="rId14" Type="http://schemas.openxmlformats.org/officeDocument/2006/relationships/hyperlink" Target="https://podminky.urs.cz/item/CS_URS_2024_02/879171111" TargetMode="External" /><Relationship Id="rId15" Type="http://schemas.openxmlformats.org/officeDocument/2006/relationships/hyperlink" Target="https://podminky.urs.cz/item/CS_URS_2024_02/891152211" TargetMode="External" /><Relationship Id="rId16" Type="http://schemas.openxmlformats.org/officeDocument/2006/relationships/hyperlink" Target="https://podminky.urs.cz/item/CS_URS_2024_02/722270101" TargetMode="External" /><Relationship Id="rId17" Type="http://schemas.openxmlformats.org/officeDocument/2006/relationships/hyperlink" Target="https://podminky.urs.cz/item/CS_URS_2024_02/891181112" TargetMode="External" /><Relationship Id="rId18" Type="http://schemas.openxmlformats.org/officeDocument/2006/relationships/hyperlink" Target="https://podminky.urs.cz/item/CS_URS_2024_02/893811163" TargetMode="External" /><Relationship Id="rId19" Type="http://schemas.openxmlformats.org/officeDocument/2006/relationships/hyperlink" Target="https://podminky.urs.cz/item/CS_URS_2024_02/894812001" TargetMode="External" /><Relationship Id="rId20" Type="http://schemas.openxmlformats.org/officeDocument/2006/relationships/hyperlink" Target="https://podminky.urs.cz/item/CS_URS_2024_02/894812031" TargetMode="External" /><Relationship Id="rId21" Type="http://schemas.openxmlformats.org/officeDocument/2006/relationships/hyperlink" Target="https://podminky.urs.cz/item/CS_URS_2024_02/894812062" TargetMode="External" /><Relationship Id="rId22" Type="http://schemas.openxmlformats.org/officeDocument/2006/relationships/hyperlink" Target="https://podminky.urs.cz/item/CS_URS_2024_02/894812255" TargetMode="External" /><Relationship Id="rId23" Type="http://schemas.openxmlformats.org/officeDocument/2006/relationships/hyperlink" Target="https://podminky.urs.cz/item/CS_URS_2024_02/897171115" TargetMode="External" /><Relationship Id="rId24" Type="http://schemas.openxmlformats.org/officeDocument/2006/relationships/hyperlink" Target="https://podminky.urs.cz/item/CS_URS_2024_02/897173111" TargetMode="External" /><Relationship Id="rId25" Type="http://schemas.openxmlformats.org/officeDocument/2006/relationships/hyperlink" Target="https://podminky.urs.cz/item/CS_URS_2024_02/899721111" TargetMode="External" /><Relationship Id="rId26" Type="http://schemas.openxmlformats.org/officeDocument/2006/relationships/hyperlink" Target="https://podminky.urs.cz/item/CS_URS_2024_02/899722111" TargetMode="External" /><Relationship Id="rId27" Type="http://schemas.openxmlformats.org/officeDocument/2006/relationships/hyperlink" Target="https://podminky.urs.cz/item/CS_URS_2024_02/998276101" TargetMode="External" /><Relationship Id="rId28" Type="http://schemas.openxmlformats.org/officeDocument/2006/relationships/hyperlink" Target="https://podminky.urs.cz/item/CS_URS_2024_02/998276124" TargetMode="External" /><Relationship Id="rId29" Type="http://schemas.openxmlformats.org/officeDocument/2006/relationships/hyperlink" Target="https://podminky.urs.cz/item/CS_URS_2024_02/721242105" TargetMode="External" /><Relationship Id="rId30" Type="http://schemas.openxmlformats.org/officeDocument/2006/relationships/hyperlink" Target="https://podminky.urs.cz/item/CS_URS_2024_02/460141112" TargetMode="External" /><Relationship Id="rId31" Type="http://schemas.openxmlformats.org/officeDocument/2006/relationships/hyperlink" Target="https://podminky.urs.cz/item/CS_URS_2024_02/460171352" TargetMode="External" /><Relationship Id="rId32" Type="http://schemas.openxmlformats.org/officeDocument/2006/relationships/hyperlink" Target="https://podminky.urs.cz/item/CS_URS_2024_02/012164000" TargetMode="External" /><Relationship Id="rId3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2251102" TargetMode="External" /><Relationship Id="rId2" Type="http://schemas.openxmlformats.org/officeDocument/2006/relationships/hyperlink" Target="https://podminky.urs.cz/item/CS_URS_2024_02/162751117" TargetMode="External" /><Relationship Id="rId3" Type="http://schemas.openxmlformats.org/officeDocument/2006/relationships/hyperlink" Target="https://podminky.urs.cz/item/CS_URS_2024_02/162751119" TargetMode="External" /><Relationship Id="rId4" Type="http://schemas.openxmlformats.org/officeDocument/2006/relationships/hyperlink" Target="https://podminky.urs.cz/item/CS_URS_2024_02/171201231" TargetMode="External" /><Relationship Id="rId5" Type="http://schemas.openxmlformats.org/officeDocument/2006/relationships/hyperlink" Target="https://podminky.urs.cz/item/CS_URS_2024_02/171251201" TargetMode="External" /><Relationship Id="rId6" Type="http://schemas.openxmlformats.org/officeDocument/2006/relationships/hyperlink" Target="https://podminky.urs.cz/item/CS_URS_2024_02/339921133" TargetMode="External" /><Relationship Id="rId7" Type="http://schemas.openxmlformats.org/officeDocument/2006/relationships/hyperlink" Target="https://podminky.urs.cz/item/CS_URS_2024_02/564730001" TargetMode="External" /><Relationship Id="rId8" Type="http://schemas.openxmlformats.org/officeDocument/2006/relationships/hyperlink" Target="https://podminky.urs.cz/item/CS_URS_2024_02/564760101" TargetMode="External" /><Relationship Id="rId9" Type="http://schemas.openxmlformats.org/officeDocument/2006/relationships/hyperlink" Target="https://podminky.urs.cz/item/CS_URS_2024_02/564801012" TargetMode="External" /><Relationship Id="rId10" Type="http://schemas.openxmlformats.org/officeDocument/2006/relationships/hyperlink" Target="https://podminky.urs.cz/item/CS_URS_2024_02/596211110" TargetMode="External" /><Relationship Id="rId11" Type="http://schemas.openxmlformats.org/officeDocument/2006/relationships/hyperlink" Target="https://podminky.urs.cz/item/CS_URS_2024_02/596212211" TargetMode="External" /><Relationship Id="rId12" Type="http://schemas.openxmlformats.org/officeDocument/2006/relationships/hyperlink" Target="https://podminky.urs.cz/item/CS_URS_2024_02/916231213" TargetMode="External" /><Relationship Id="rId13" Type="http://schemas.openxmlformats.org/officeDocument/2006/relationships/hyperlink" Target="https://podminky.urs.cz/item/CS_URS_2024_02/916331112" TargetMode="External" /><Relationship Id="rId14" Type="http://schemas.openxmlformats.org/officeDocument/2006/relationships/hyperlink" Target="https://podminky.urs.cz/item/CS_URS_2024_02/998223011" TargetMode="External" /><Relationship Id="rId15" Type="http://schemas.openxmlformats.org/officeDocument/2006/relationships/hyperlink" Target="https://podminky.urs.cz/item/CS_URS_2024_02/998223094" TargetMode="External" /><Relationship Id="rId16" Type="http://schemas.openxmlformats.org/officeDocument/2006/relationships/hyperlink" Target="https://podminky.urs.cz/item/CS_URS_2024_02/998223095" TargetMode="External" /><Relationship Id="rId17" Type="http://schemas.openxmlformats.org/officeDocument/2006/relationships/hyperlink" Target="https://podminky.urs.cz/item/CS_URS_2024_02/998225111" TargetMode="External" /><Relationship Id="rId18" Type="http://schemas.openxmlformats.org/officeDocument/2006/relationships/hyperlink" Target="https://podminky.urs.cz/item/CS_URS_2024_02/998225194" TargetMode="External" /><Relationship Id="rId19" Type="http://schemas.openxmlformats.org/officeDocument/2006/relationships/hyperlink" Target="https://podminky.urs.cz/item/CS_URS_2024_02/998225195" TargetMode="External" /><Relationship Id="rId20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2425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Novostavba rodinného domu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5. 11. 2024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40.0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Luby, nám. 5. května 164, Luby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Projekční kancelář Beránek&amp;Hradil, Svobody 1, Cheb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HSV + PSV'!J30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'01 - HSV + PSV'!P154</f>
        <v>0</v>
      </c>
      <c r="AV95" s="129">
        <f>'01 - HSV + PSV'!J33</f>
        <v>0</v>
      </c>
      <c r="AW95" s="129">
        <f>'01 - HSV + PSV'!J34</f>
        <v>0</v>
      </c>
      <c r="AX95" s="129">
        <f>'01 - HSV + PSV'!J35</f>
        <v>0</v>
      </c>
      <c r="AY95" s="129">
        <f>'01 - HSV + PSV'!J36</f>
        <v>0</v>
      </c>
      <c r="AZ95" s="129">
        <f>'01 - HSV + PSV'!F33</f>
        <v>0</v>
      </c>
      <c r="BA95" s="129">
        <f>'01 - HSV + PSV'!F34</f>
        <v>0</v>
      </c>
      <c r="BB95" s="129">
        <f>'01 - HSV + PSV'!F35</f>
        <v>0</v>
      </c>
      <c r="BC95" s="129">
        <f>'01 - HSV + PSV'!F36</f>
        <v>0</v>
      </c>
      <c r="BD95" s="131">
        <f>'01 - HSV + PSV'!F37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84</v>
      </c>
    </row>
    <row r="96" s="7" customFormat="1" ht="16.5" customHeight="1">
      <c r="A96" s="120" t="s">
        <v>80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Elektroinstalace'!J30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'02 - Elektroinstalace'!P119</f>
        <v>0</v>
      </c>
      <c r="AV96" s="129">
        <f>'02 - Elektroinstalace'!J33</f>
        <v>0</v>
      </c>
      <c r="AW96" s="129">
        <f>'02 - Elektroinstalace'!J34</f>
        <v>0</v>
      </c>
      <c r="AX96" s="129">
        <f>'02 - Elektroinstalace'!J35</f>
        <v>0</v>
      </c>
      <c r="AY96" s="129">
        <f>'02 - Elektroinstalace'!J36</f>
        <v>0</v>
      </c>
      <c r="AZ96" s="129">
        <f>'02 - Elektroinstalace'!F33</f>
        <v>0</v>
      </c>
      <c r="BA96" s="129">
        <f>'02 - Elektroinstalace'!F34</f>
        <v>0</v>
      </c>
      <c r="BB96" s="129">
        <f>'02 - Elektroinstalace'!F35</f>
        <v>0</v>
      </c>
      <c r="BC96" s="129">
        <f>'02 - Elektroinstalace'!F36</f>
        <v>0</v>
      </c>
      <c r="BD96" s="131">
        <f>'02 - Elektroinstalace'!F37</f>
        <v>0</v>
      </c>
      <c r="BE96" s="7"/>
      <c r="BT96" s="132" t="s">
        <v>84</v>
      </c>
      <c r="BV96" s="132" t="s">
        <v>78</v>
      </c>
      <c r="BW96" s="132" t="s">
        <v>88</v>
      </c>
      <c r="BX96" s="132" t="s">
        <v>5</v>
      </c>
      <c r="CL96" s="132" t="s">
        <v>1</v>
      </c>
      <c r="CM96" s="132" t="s">
        <v>84</v>
      </c>
    </row>
    <row r="97" s="7" customFormat="1" ht="24.75" customHeight="1">
      <c r="A97" s="120" t="s">
        <v>80</v>
      </c>
      <c r="B97" s="121"/>
      <c r="C97" s="122"/>
      <c r="D97" s="123" t="s">
        <v>89</v>
      </c>
      <c r="E97" s="123"/>
      <c r="F97" s="123"/>
      <c r="G97" s="123"/>
      <c r="H97" s="123"/>
      <c r="I97" s="124"/>
      <c r="J97" s="123" t="s">
        <v>90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Vodovodní a kanaliza...'!J30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28">
        <v>0</v>
      </c>
      <c r="AT97" s="129">
        <f>ROUND(SUM(AV97:AW97),2)</f>
        <v>0</v>
      </c>
      <c r="AU97" s="130">
        <f>'03 - Vodovodní a kanaliza...'!P129</f>
        <v>0</v>
      </c>
      <c r="AV97" s="129">
        <f>'03 - Vodovodní a kanaliza...'!J33</f>
        <v>0</v>
      </c>
      <c r="AW97" s="129">
        <f>'03 - Vodovodní a kanaliza...'!J34</f>
        <v>0</v>
      </c>
      <c r="AX97" s="129">
        <f>'03 - Vodovodní a kanaliza...'!J35</f>
        <v>0</v>
      </c>
      <c r="AY97" s="129">
        <f>'03 - Vodovodní a kanaliza...'!J36</f>
        <v>0</v>
      </c>
      <c r="AZ97" s="129">
        <f>'03 - Vodovodní a kanaliza...'!F33</f>
        <v>0</v>
      </c>
      <c r="BA97" s="129">
        <f>'03 - Vodovodní a kanaliza...'!F34</f>
        <v>0</v>
      </c>
      <c r="BB97" s="129">
        <f>'03 - Vodovodní a kanaliza...'!F35</f>
        <v>0</v>
      </c>
      <c r="BC97" s="129">
        <f>'03 - Vodovodní a kanaliza...'!F36</f>
        <v>0</v>
      </c>
      <c r="BD97" s="131">
        <f>'03 - Vodovodní a kanaliza...'!F37</f>
        <v>0</v>
      </c>
      <c r="BE97" s="7"/>
      <c r="BT97" s="132" t="s">
        <v>84</v>
      </c>
      <c r="BV97" s="132" t="s">
        <v>78</v>
      </c>
      <c r="BW97" s="132" t="s">
        <v>91</v>
      </c>
      <c r="BX97" s="132" t="s">
        <v>5</v>
      </c>
      <c r="CL97" s="132" t="s">
        <v>1</v>
      </c>
      <c r="CM97" s="132" t="s">
        <v>84</v>
      </c>
    </row>
    <row r="98" s="7" customFormat="1" ht="16.5" customHeight="1">
      <c r="A98" s="120" t="s">
        <v>80</v>
      </c>
      <c r="B98" s="121"/>
      <c r="C98" s="122"/>
      <c r="D98" s="123" t="s">
        <v>92</v>
      </c>
      <c r="E98" s="123"/>
      <c r="F98" s="123"/>
      <c r="G98" s="123"/>
      <c r="H98" s="123"/>
      <c r="I98" s="124"/>
      <c r="J98" s="123" t="s">
        <v>93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'04 - Komunikace, zpevněné...'!J30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83</v>
      </c>
      <c r="AR98" s="127"/>
      <c r="AS98" s="133">
        <v>0</v>
      </c>
      <c r="AT98" s="134">
        <f>ROUND(SUM(AV98:AW98),2)</f>
        <v>0</v>
      </c>
      <c r="AU98" s="135">
        <f>'04 - Komunikace, zpevněné...'!P122</f>
        <v>0</v>
      </c>
      <c r="AV98" s="134">
        <f>'04 - Komunikace, zpevněné...'!J33</f>
        <v>0</v>
      </c>
      <c r="AW98" s="134">
        <f>'04 - Komunikace, zpevněné...'!J34</f>
        <v>0</v>
      </c>
      <c r="AX98" s="134">
        <f>'04 - Komunikace, zpevněné...'!J35</f>
        <v>0</v>
      </c>
      <c r="AY98" s="134">
        <f>'04 - Komunikace, zpevněné...'!J36</f>
        <v>0</v>
      </c>
      <c r="AZ98" s="134">
        <f>'04 - Komunikace, zpevněné...'!F33</f>
        <v>0</v>
      </c>
      <c r="BA98" s="134">
        <f>'04 - Komunikace, zpevněné...'!F34</f>
        <v>0</v>
      </c>
      <c r="BB98" s="134">
        <f>'04 - Komunikace, zpevněné...'!F35</f>
        <v>0</v>
      </c>
      <c r="BC98" s="134">
        <f>'04 - Komunikace, zpevněné...'!F36</f>
        <v>0</v>
      </c>
      <c r="BD98" s="136">
        <f>'04 - Komunikace, zpevněné...'!F37</f>
        <v>0</v>
      </c>
      <c r="BE98" s="7"/>
      <c r="BT98" s="132" t="s">
        <v>84</v>
      </c>
      <c r="BV98" s="132" t="s">
        <v>78</v>
      </c>
      <c r="BW98" s="132" t="s">
        <v>94</v>
      </c>
      <c r="BX98" s="132" t="s">
        <v>5</v>
      </c>
      <c r="CL98" s="132" t="s">
        <v>1</v>
      </c>
      <c r="CM98" s="132" t="s">
        <v>84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TY+rq0AO+vKk9ObOqB55cpKsf0W5X/ba1iutcukt4xABdU4ZMEVBZHZPKAwCDnA1IJLEG3qKUAaLXEP2+nnS6Q==" hashValue="e0PjRcidU8kckHwpYFAU9JXDnSReLm5edjDiFwxu2U8CfOUVda5KeszP2TU7/GPFawMb776fDa7ZtUA2qS/QE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HSV + PSV'!C2" display="/"/>
    <hyperlink ref="A96" location="'02 - Elektroinstalace'!C2" display="/"/>
    <hyperlink ref="A97" location="'03 - Vodovodní a kanaliza...'!C2" display="/"/>
    <hyperlink ref="A98" location="'04 - Komunikace, zpevněn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Novostavba rodinného domu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5. 11. 2024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ROUND(J154,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ROUND((SUM(BE154:BE1479)),  2)</f>
        <v>0</v>
      </c>
      <c r="G33" s="39"/>
      <c r="H33" s="39"/>
      <c r="I33" s="156">
        <v>0.20999999999999999</v>
      </c>
      <c r="J33" s="155">
        <f>ROUND(((SUM(BE154:BE1479))*I33),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ROUND((SUM(BF154:BF1479)),  2)</f>
        <v>0</v>
      </c>
      <c r="G34" s="39"/>
      <c r="H34" s="39"/>
      <c r="I34" s="156">
        <v>0.12</v>
      </c>
      <c r="J34" s="155">
        <f>ROUND(((SUM(BF154:BF1479))*I34),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ROUND((SUM(BG154:BG1479)),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ROUND((SUM(BH154:BH1479)),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ROUND((SUM(BI154:BI1479)),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Novostavba rodinného domu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01 - HSV + PSV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5. 11. 2024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Luby, nám. 5. května 164, Luby</v>
      </c>
      <c r="G91" s="41"/>
      <c r="H91" s="41"/>
      <c r="I91" s="33" t="s">
        <v>31</v>
      </c>
      <c r="J91" s="37" t="str">
        <f>E21</f>
        <v>Projekční kancelář Beránek&amp;Hradil, Svobody 1, Cheb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J154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hidden="1" s="9" customFormat="1" ht="24.96" customHeight="1">
      <c r="A97" s="9"/>
      <c r="B97" s="180"/>
      <c r="C97" s="181"/>
      <c r="D97" s="182" t="s">
        <v>103</v>
      </c>
      <c r="E97" s="183"/>
      <c r="F97" s="183"/>
      <c r="G97" s="183"/>
      <c r="H97" s="183"/>
      <c r="I97" s="183"/>
      <c r="J97" s="184">
        <f>J155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104</v>
      </c>
      <c r="E98" s="189"/>
      <c r="F98" s="189"/>
      <c r="G98" s="189"/>
      <c r="H98" s="189"/>
      <c r="I98" s="189"/>
      <c r="J98" s="190">
        <f>J156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105</v>
      </c>
      <c r="E99" s="189"/>
      <c r="F99" s="189"/>
      <c r="G99" s="189"/>
      <c r="H99" s="189"/>
      <c r="I99" s="189"/>
      <c r="J99" s="190">
        <f>J217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106</v>
      </c>
      <c r="E100" s="189"/>
      <c r="F100" s="189"/>
      <c r="G100" s="189"/>
      <c r="H100" s="189"/>
      <c r="I100" s="189"/>
      <c r="J100" s="190">
        <f>J328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107</v>
      </c>
      <c r="E101" s="189"/>
      <c r="F101" s="189"/>
      <c r="G101" s="189"/>
      <c r="H101" s="189"/>
      <c r="I101" s="189"/>
      <c r="J101" s="190">
        <f>J434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108</v>
      </c>
      <c r="E102" s="189"/>
      <c r="F102" s="189"/>
      <c r="G102" s="189"/>
      <c r="H102" s="189"/>
      <c r="I102" s="189"/>
      <c r="J102" s="190">
        <f>J463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109</v>
      </c>
      <c r="E103" s="189"/>
      <c r="F103" s="189"/>
      <c r="G103" s="189"/>
      <c r="H103" s="189"/>
      <c r="I103" s="189"/>
      <c r="J103" s="190">
        <f>J665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110</v>
      </c>
      <c r="E104" s="189"/>
      <c r="F104" s="189"/>
      <c r="G104" s="189"/>
      <c r="H104" s="189"/>
      <c r="I104" s="189"/>
      <c r="J104" s="190">
        <f>J708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6"/>
      <c r="C105" s="187"/>
      <c r="D105" s="188" t="s">
        <v>111</v>
      </c>
      <c r="E105" s="189"/>
      <c r="F105" s="189"/>
      <c r="G105" s="189"/>
      <c r="H105" s="189"/>
      <c r="I105" s="189"/>
      <c r="J105" s="190">
        <f>J723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80"/>
      <c r="C106" s="181"/>
      <c r="D106" s="182" t="s">
        <v>112</v>
      </c>
      <c r="E106" s="183"/>
      <c r="F106" s="183"/>
      <c r="G106" s="183"/>
      <c r="H106" s="183"/>
      <c r="I106" s="183"/>
      <c r="J106" s="184">
        <f>J727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86"/>
      <c r="C107" s="187"/>
      <c r="D107" s="188" t="s">
        <v>113</v>
      </c>
      <c r="E107" s="189"/>
      <c r="F107" s="189"/>
      <c r="G107" s="189"/>
      <c r="H107" s="189"/>
      <c r="I107" s="189"/>
      <c r="J107" s="190">
        <f>J728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6"/>
      <c r="C108" s="187"/>
      <c r="D108" s="188" t="s">
        <v>114</v>
      </c>
      <c r="E108" s="189"/>
      <c r="F108" s="189"/>
      <c r="G108" s="189"/>
      <c r="H108" s="189"/>
      <c r="I108" s="189"/>
      <c r="J108" s="190">
        <f>J782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86"/>
      <c r="C109" s="187"/>
      <c r="D109" s="188" t="s">
        <v>115</v>
      </c>
      <c r="E109" s="189"/>
      <c r="F109" s="189"/>
      <c r="G109" s="189"/>
      <c r="H109" s="189"/>
      <c r="I109" s="189"/>
      <c r="J109" s="190">
        <f>J806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86"/>
      <c r="C110" s="187"/>
      <c r="D110" s="188" t="s">
        <v>116</v>
      </c>
      <c r="E110" s="189"/>
      <c r="F110" s="189"/>
      <c r="G110" s="189"/>
      <c r="H110" s="189"/>
      <c r="I110" s="189"/>
      <c r="J110" s="190">
        <f>J839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86"/>
      <c r="C111" s="187"/>
      <c r="D111" s="188" t="s">
        <v>117</v>
      </c>
      <c r="E111" s="189"/>
      <c r="F111" s="189"/>
      <c r="G111" s="189"/>
      <c r="H111" s="189"/>
      <c r="I111" s="189"/>
      <c r="J111" s="190">
        <f>J860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86"/>
      <c r="C112" s="187"/>
      <c r="D112" s="188" t="s">
        <v>118</v>
      </c>
      <c r="E112" s="189"/>
      <c r="F112" s="189"/>
      <c r="G112" s="189"/>
      <c r="H112" s="189"/>
      <c r="I112" s="189"/>
      <c r="J112" s="190">
        <f>J941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86"/>
      <c r="C113" s="187"/>
      <c r="D113" s="188" t="s">
        <v>119</v>
      </c>
      <c r="E113" s="189"/>
      <c r="F113" s="189"/>
      <c r="G113" s="189"/>
      <c r="H113" s="189"/>
      <c r="I113" s="189"/>
      <c r="J113" s="190">
        <f>J948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86"/>
      <c r="C114" s="187"/>
      <c r="D114" s="188" t="s">
        <v>120</v>
      </c>
      <c r="E114" s="189"/>
      <c r="F114" s="189"/>
      <c r="G114" s="189"/>
      <c r="H114" s="189"/>
      <c r="I114" s="189"/>
      <c r="J114" s="190">
        <f>J962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10" customFormat="1" ht="19.92" customHeight="1">
      <c r="A115" s="10"/>
      <c r="B115" s="186"/>
      <c r="C115" s="187"/>
      <c r="D115" s="188" t="s">
        <v>121</v>
      </c>
      <c r="E115" s="189"/>
      <c r="F115" s="189"/>
      <c r="G115" s="189"/>
      <c r="H115" s="189"/>
      <c r="I115" s="189"/>
      <c r="J115" s="190">
        <f>J981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hidden="1" s="10" customFormat="1" ht="19.92" customHeight="1">
      <c r="A116" s="10"/>
      <c r="B116" s="186"/>
      <c r="C116" s="187"/>
      <c r="D116" s="188" t="s">
        <v>122</v>
      </c>
      <c r="E116" s="189"/>
      <c r="F116" s="189"/>
      <c r="G116" s="189"/>
      <c r="H116" s="189"/>
      <c r="I116" s="189"/>
      <c r="J116" s="190">
        <f>J989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hidden="1" s="10" customFormat="1" ht="19.92" customHeight="1">
      <c r="A117" s="10"/>
      <c r="B117" s="186"/>
      <c r="C117" s="187"/>
      <c r="D117" s="188" t="s">
        <v>123</v>
      </c>
      <c r="E117" s="189"/>
      <c r="F117" s="189"/>
      <c r="G117" s="189"/>
      <c r="H117" s="189"/>
      <c r="I117" s="189"/>
      <c r="J117" s="190">
        <f>J995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hidden="1" s="10" customFormat="1" ht="19.92" customHeight="1">
      <c r="A118" s="10"/>
      <c r="B118" s="186"/>
      <c r="C118" s="187"/>
      <c r="D118" s="188" t="s">
        <v>124</v>
      </c>
      <c r="E118" s="189"/>
      <c r="F118" s="189"/>
      <c r="G118" s="189"/>
      <c r="H118" s="189"/>
      <c r="I118" s="189"/>
      <c r="J118" s="190">
        <f>J1006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hidden="1" s="10" customFormat="1" ht="19.92" customHeight="1">
      <c r="A119" s="10"/>
      <c r="B119" s="186"/>
      <c r="C119" s="187"/>
      <c r="D119" s="188" t="s">
        <v>125</v>
      </c>
      <c r="E119" s="189"/>
      <c r="F119" s="189"/>
      <c r="G119" s="189"/>
      <c r="H119" s="189"/>
      <c r="I119" s="189"/>
      <c r="J119" s="190">
        <f>J1041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hidden="1" s="10" customFormat="1" ht="19.92" customHeight="1">
      <c r="A120" s="10"/>
      <c r="B120" s="186"/>
      <c r="C120" s="187"/>
      <c r="D120" s="188" t="s">
        <v>126</v>
      </c>
      <c r="E120" s="189"/>
      <c r="F120" s="189"/>
      <c r="G120" s="189"/>
      <c r="H120" s="189"/>
      <c r="I120" s="189"/>
      <c r="J120" s="190">
        <f>J1093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hidden="1" s="10" customFormat="1" ht="19.92" customHeight="1">
      <c r="A121" s="10"/>
      <c r="B121" s="186"/>
      <c r="C121" s="187"/>
      <c r="D121" s="188" t="s">
        <v>127</v>
      </c>
      <c r="E121" s="189"/>
      <c r="F121" s="189"/>
      <c r="G121" s="189"/>
      <c r="H121" s="189"/>
      <c r="I121" s="189"/>
      <c r="J121" s="190">
        <f>J1122</f>
        <v>0</v>
      </c>
      <c r="K121" s="187"/>
      <c r="L121" s="19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hidden="1" s="10" customFormat="1" ht="19.92" customHeight="1">
      <c r="A122" s="10"/>
      <c r="B122" s="186"/>
      <c r="C122" s="187"/>
      <c r="D122" s="188" t="s">
        <v>128</v>
      </c>
      <c r="E122" s="189"/>
      <c r="F122" s="189"/>
      <c r="G122" s="189"/>
      <c r="H122" s="189"/>
      <c r="I122" s="189"/>
      <c r="J122" s="190">
        <f>J1158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hidden="1" s="10" customFormat="1" ht="19.92" customHeight="1">
      <c r="A123" s="10"/>
      <c r="B123" s="186"/>
      <c r="C123" s="187"/>
      <c r="D123" s="188" t="s">
        <v>129</v>
      </c>
      <c r="E123" s="189"/>
      <c r="F123" s="189"/>
      <c r="G123" s="189"/>
      <c r="H123" s="189"/>
      <c r="I123" s="189"/>
      <c r="J123" s="190">
        <f>J1244</f>
        <v>0</v>
      </c>
      <c r="K123" s="187"/>
      <c r="L123" s="19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hidden="1" s="10" customFormat="1" ht="19.92" customHeight="1">
      <c r="A124" s="10"/>
      <c r="B124" s="186"/>
      <c r="C124" s="187"/>
      <c r="D124" s="188" t="s">
        <v>130</v>
      </c>
      <c r="E124" s="189"/>
      <c r="F124" s="189"/>
      <c r="G124" s="189"/>
      <c r="H124" s="189"/>
      <c r="I124" s="189"/>
      <c r="J124" s="190">
        <f>J1258</f>
        <v>0</v>
      </c>
      <c r="K124" s="187"/>
      <c r="L124" s="191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hidden="1" s="10" customFormat="1" ht="19.92" customHeight="1">
      <c r="A125" s="10"/>
      <c r="B125" s="186"/>
      <c r="C125" s="187"/>
      <c r="D125" s="188" t="s">
        <v>131</v>
      </c>
      <c r="E125" s="189"/>
      <c r="F125" s="189"/>
      <c r="G125" s="189"/>
      <c r="H125" s="189"/>
      <c r="I125" s="189"/>
      <c r="J125" s="190">
        <f>J1327</f>
        <v>0</v>
      </c>
      <c r="K125" s="187"/>
      <c r="L125" s="191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hidden="1" s="10" customFormat="1" ht="19.92" customHeight="1">
      <c r="A126" s="10"/>
      <c r="B126" s="186"/>
      <c r="C126" s="187"/>
      <c r="D126" s="188" t="s">
        <v>132</v>
      </c>
      <c r="E126" s="189"/>
      <c r="F126" s="189"/>
      <c r="G126" s="189"/>
      <c r="H126" s="189"/>
      <c r="I126" s="189"/>
      <c r="J126" s="190">
        <f>J1366</f>
        <v>0</v>
      </c>
      <c r="K126" s="187"/>
      <c r="L126" s="191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hidden="1" s="10" customFormat="1" ht="19.92" customHeight="1">
      <c r="A127" s="10"/>
      <c r="B127" s="186"/>
      <c r="C127" s="187"/>
      <c r="D127" s="188" t="s">
        <v>133</v>
      </c>
      <c r="E127" s="189"/>
      <c r="F127" s="189"/>
      <c r="G127" s="189"/>
      <c r="H127" s="189"/>
      <c r="I127" s="189"/>
      <c r="J127" s="190">
        <f>J1415</f>
        <v>0</v>
      </c>
      <c r="K127" s="187"/>
      <c r="L127" s="191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hidden="1" s="10" customFormat="1" ht="19.92" customHeight="1">
      <c r="A128" s="10"/>
      <c r="B128" s="186"/>
      <c r="C128" s="187"/>
      <c r="D128" s="188" t="s">
        <v>134</v>
      </c>
      <c r="E128" s="189"/>
      <c r="F128" s="189"/>
      <c r="G128" s="189"/>
      <c r="H128" s="189"/>
      <c r="I128" s="189"/>
      <c r="J128" s="190">
        <f>J1427</f>
        <v>0</v>
      </c>
      <c r="K128" s="187"/>
      <c r="L128" s="191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hidden="1" s="9" customFormat="1" ht="24.96" customHeight="1">
      <c r="A129" s="9"/>
      <c r="B129" s="180"/>
      <c r="C129" s="181"/>
      <c r="D129" s="182" t="s">
        <v>135</v>
      </c>
      <c r="E129" s="183"/>
      <c r="F129" s="183"/>
      <c r="G129" s="183"/>
      <c r="H129" s="183"/>
      <c r="I129" s="183"/>
      <c r="J129" s="184">
        <f>J1456</f>
        <v>0</v>
      </c>
      <c r="K129" s="181"/>
      <c r="L129" s="185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hidden="1" s="9" customFormat="1" ht="24.96" customHeight="1">
      <c r="A130" s="9"/>
      <c r="B130" s="180"/>
      <c r="C130" s="181"/>
      <c r="D130" s="182" t="s">
        <v>136</v>
      </c>
      <c r="E130" s="183"/>
      <c r="F130" s="183"/>
      <c r="G130" s="183"/>
      <c r="H130" s="183"/>
      <c r="I130" s="183"/>
      <c r="J130" s="184">
        <f>J1463</f>
        <v>0</v>
      </c>
      <c r="K130" s="181"/>
      <c r="L130" s="185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</row>
    <row r="131" hidden="1" s="10" customFormat="1" ht="19.92" customHeight="1">
      <c r="A131" s="10"/>
      <c r="B131" s="186"/>
      <c r="C131" s="187"/>
      <c r="D131" s="188" t="s">
        <v>137</v>
      </c>
      <c r="E131" s="189"/>
      <c r="F131" s="189"/>
      <c r="G131" s="189"/>
      <c r="H131" s="189"/>
      <c r="I131" s="189"/>
      <c r="J131" s="190">
        <f>J1464</f>
        <v>0</v>
      </c>
      <c r="K131" s="187"/>
      <c r="L131" s="191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hidden="1" s="10" customFormat="1" ht="19.92" customHeight="1">
      <c r="A132" s="10"/>
      <c r="B132" s="186"/>
      <c r="C132" s="187"/>
      <c r="D132" s="188" t="s">
        <v>138</v>
      </c>
      <c r="E132" s="189"/>
      <c r="F132" s="189"/>
      <c r="G132" s="189"/>
      <c r="H132" s="189"/>
      <c r="I132" s="189"/>
      <c r="J132" s="190">
        <f>J1468</f>
        <v>0</v>
      </c>
      <c r="K132" s="187"/>
      <c r="L132" s="191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hidden="1" s="10" customFormat="1" ht="19.92" customHeight="1">
      <c r="A133" s="10"/>
      <c r="B133" s="186"/>
      <c r="C133" s="187"/>
      <c r="D133" s="188" t="s">
        <v>139</v>
      </c>
      <c r="E133" s="189"/>
      <c r="F133" s="189"/>
      <c r="G133" s="189"/>
      <c r="H133" s="189"/>
      <c r="I133" s="189"/>
      <c r="J133" s="190">
        <f>J1472</f>
        <v>0</v>
      </c>
      <c r="K133" s="187"/>
      <c r="L133" s="191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hidden="1" s="10" customFormat="1" ht="19.92" customHeight="1">
      <c r="A134" s="10"/>
      <c r="B134" s="186"/>
      <c r="C134" s="187"/>
      <c r="D134" s="188" t="s">
        <v>140</v>
      </c>
      <c r="E134" s="189"/>
      <c r="F134" s="189"/>
      <c r="G134" s="189"/>
      <c r="H134" s="189"/>
      <c r="I134" s="189"/>
      <c r="J134" s="190">
        <f>J1476</f>
        <v>0</v>
      </c>
      <c r="K134" s="187"/>
      <c r="L134" s="191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hidden="1" s="2" customFormat="1" ht="21.84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hidden="1" s="2" customFormat="1" ht="6.96" customHeight="1">
      <c r="A136" s="39"/>
      <c r="B136" s="67"/>
      <c r="C136" s="68"/>
      <c r="D136" s="68"/>
      <c r="E136" s="68"/>
      <c r="F136" s="68"/>
      <c r="G136" s="68"/>
      <c r="H136" s="68"/>
      <c r="I136" s="68"/>
      <c r="J136" s="68"/>
      <c r="K136" s="68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hidden="1"/>
    <row r="138" hidden="1"/>
    <row r="139" hidden="1"/>
    <row r="140" s="2" customFormat="1" ht="6.96" customHeight="1">
      <c r="A140" s="39"/>
      <c r="B140" s="69"/>
      <c r="C140" s="70"/>
      <c r="D140" s="70"/>
      <c r="E140" s="70"/>
      <c r="F140" s="70"/>
      <c r="G140" s="70"/>
      <c r="H140" s="70"/>
      <c r="I140" s="70"/>
      <c r="J140" s="70"/>
      <c r="K140" s="70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24.96" customHeight="1">
      <c r="A141" s="39"/>
      <c r="B141" s="40"/>
      <c r="C141" s="24" t="s">
        <v>141</v>
      </c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6.96" customHeight="1">
      <c r="A142" s="39"/>
      <c r="B142" s="40"/>
      <c r="C142" s="41"/>
      <c r="D142" s="41"/>
      <c r="E142" s="41"/>
      <c r="F142" s="41"/>
      <c r="G142" s="41"/>
      <c r="H142" s="41"/>
      <c r="I142" s="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2" customHeight="1">
      <c r="A143" s="39"/>
      <c r="B143" s="40"/>
      <c r="C143" s="33" t="s">
        <v>16</v>
      </c>
      <c r="D143" s="41"/>
      <c r="E143" s="41"/>
      <c r="F143" s="41"/>
      <c r="G143" s="41"/>
      <c r="H143" s="41"/>
      <c r="I143" s="41"/>
      <c r="J143" s="41"/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16.5" customHeight="1">
      <c r="A144" s="39"/>
      <c r="B144" s="40"/>
      <c r="C144" s="41"/>
      <c r="D144" s="41"/>
      <c r="E144" s="175" t="str">
        <f>E7</f>
        <v>Novostavba rodinného domu</v>
      </c>
      <c r="F144" s="33"/>
      <c r="G144" s="33"/>
      <c r="H144" s="33"/>
      <c r="I144" s="41"/>
      <c r="J144" s="41"/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12" customHeight="1">
      <c r="A145" s="39"/>
      <c r="B145" s="40"/>
      <c r="C145" s="33" t="s">
        <v>96</v>
      </c>
      <c r="D145" s="41"/>
      <c r="E145" s="41"/>
      <c r="F145" s="41"/>
      <c r="G145" s="41"/>
      <c r="H145" s="41"/>
      <c r="I145" s="41"/>
      <c r="J145" s="41"/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16.5" customHeight="1">
      <c r="A146" s="39"/>
      <c r="B146" s="40"/>
      <c r="C146" s="41"/>
      <c r="D146" s="41"/>
      <c r="E146" s="77" t="str">
        <f>E9</f>
        <v>01 - HSV + PSV</v>
      </c>
      <c r="F146" s="41"/>
      <c r="G146" s="41"/>
      <c r="H146" s="41"/>
      <c r="I146" s="41"/>
      <c r="J146" s="41"/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2" customFormat="1" ht="6.96" customHeight="1">
      <c r="A147" s="39"/>
      <c r="B147" s="40"/>
      <c r="C147" s="41"/>
      <c r="D147" s="41"/>
      <c r="E147" s="41"/>
      <c r="F147" s="41"/>
      <c r="G147" s="41"/>
      <c r="H147" s="41"/>
      <c r="I147" s="41"/>
      <c r="J147" s="41"/>
      <c r="K147" s="41"/>
      <c r="L147" s="64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  <row r="148" s="2" customFormat="1" ht="12" customHeight="1">
      <c r="A148" s="39"/>
      <c r="B148" s="40"/>
      <c r="C148" s="33" t="s">
        <v>20</v>
      </c>
      <c r="D148" s="41"/>
      <c r="E148" s="41"/>
      <c r="F148" s="28" t="str">
        <f>F12</f>
        <v xml:space="preserve"> </v>
      </c>
      <c r="G148" s="41"/>
      <c r="H148" s="41"/>
      <c r="I148" s="33" t="s">
        <v>22</v>
      </c>
      <c r="J148" s="80" t="str">
        <f>IF(J12="","",J12)</f>
        <v>5. 11. 2024</v>
      </c>
      <c r="K148" s="41"/>
      <c r="L148" s="64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</row>
    <row r="149" s="2" customFormat="1" ht="6.96" customHeight="1">
      <c r="A149" s="39"/>
      <c r="B149" s="40"/>
      <c r="C149" s="41"/>
      <c r="D149" s="41"/>
      <c r="E149" s="41"/>
      <c r="F149" s="41"/>
      <c r="G149" s="41"/>
      <c r="H149" s="41"/>
      <c r="I149" s="41"/>
      <c r="J149" s="41"/>
      <c r="K149" s="41"/>
      <c r="L149" s="64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  <row r="150" s="2" customFormat="1" ht="40.05" customHeight="1">
      <c r="A150" s="39"/>
      <c r="B150" s="40"/>
      <c r="C150" s="33" t="s">
        <v>24</v>
      </c>
      <c r="D150" s="41"/>
      <c r="E150" s="41"/>
      <c r="F150" s="28" t="str">
        <f>E15</f>
        <v>Město Luby, nám. 5. května 164, Luby</v>
      </c>
      <c r="G150" s="41"/>
      <c r="H150" s="41"/>
      <c r="I150" s="33" t="s">
        <v>31</v>
      </c>
      <c r="J150" s="37" t="str">
        <f>E21</f>
        <v>Projekční kancelář Beránek&amp;Hradil, Svobody 1, Cheb</v>
      </c>
      <c r="K150" s="41"/>
      <c r="L150" s="64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  <row r="151" s="2" customFormat="1" ht="15.15" customHeight="1">
      <c r="A151" s="39"/>
      <c r="B151" s="40"/>
      <c r="C151" s="33" t="s">
        <v>29</v>
      </c>
      <c r="D151" s="41"/>
      <c r="E151" s="41"/>
      <c r="F151" s="28" t="str">
        <f>IF(E18="","",E18)</f>
        <v>Vyplň údaj</v>
      </c>
      <c r="G151" s="41"/>
      <c r="H151" s="41"/>
      <c r="I151" s="33" t="s">
        <v>34</v>
      </c>
      <c r="J151" s="37" t="str">
        <f>E24</f>
        <v xml:space="preserve"> </v>
      </c>
      <c r="K151" s="41"/>
      <c r="L151" s="64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</row>
    <row r="152" s="2" customFormat="1" ht="10.32" customHeight="1">
      <c r="A152" s="39"/>
      <c r="B152" s="40"/>
      <c r="C152" s="41"/>
      <c r="D152" s="41"/>
      <c r="E152" s="41"/>
      <c r="F152" s="41"/>
      <c r="G152" s="41"/>
      <c r="H152" s="41"/>
      <c r="I152" s="41"/>
      <c r="J152" s="41"/>
      <c r="K152" s="41"/>
      <c r="L152" s="64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</row>
    <row r="153" s="11" customFormat="1" ht="29.28" customHeight="1">
      <c r="A153" s="192"/>
      <c r="B153" s="193"/>
      <c r="C153" s="194" t="s">
        <v>142</v>
      </c>
      <c r="D153" s="195" t="s">
        <v>61</v>
      </c>
      <c r="E153" s="195" t="s">
        <v>57</v>
      </c>
      <c r="F153" s="195" t="s">
        <v>58</v>
      </c>
      <c r="G153" s="195" t="s">
        <v>143</v>
      </c>
      <c r="H153" s="195" t="s">
        <v>144</v>
      </c>
      <c r="I153" s="195" t="s">
        <v>145</v>
      </c>
      <c r="J153" s="195" t="s">
        <v>100</v>
      </c>
      <c r="K153" s="196" t="s">
        <v>146</v>
      </c>
      <c r="L153" s="197"/>
      <c r="M153" s="101" t="s">
        <v>1</v>
      </c>
      <c r="N153" s="102" t="s">
        <v>40</v>
      </c>
      <c r="O153" s="102" t="s">
        <v>147</v>
      </c>
      <c r="P153" s="102" t="s">
        <v>148</v>
      </c>
      <c r="Q153" s="102" t="s">
        <v>149</v>
      </c>
      <c r="R153" s="102" t="s">
        <v>150</v>
      </c>
      <c r="S153" s="102" t="s">
        <v>151</v>
      </c>
      <c r="T153" s="103" t="s">
        <v>152</v>
      </c>
      <c r="U153" s="192"/>
      <c r="V153" s="192"/>
      <c r="W153" s="192"/>
      <c r="X153" s="192"/>
      <c r="Y153" s="192"/>
      <c r="Z153" s="192"/>
      <c r="AA153" s="192"/>
      <c r="AB153" s="192"/>
      <c r="AC153" s="192"/>
      <c r="AD153" s="192"/>
      <c r="AE153" s="192"/>
    </row>
    <row r="154" s="2" customFormat="1" ht="22.8" customHeight="1">
      <c r="A154" s="39"/>
      <c r="B154" s="40"/>
      <c r="C154" s="108" t="s">
        <v>153</v>
      </c>
      <c r="D154" s="41"/>
      <c r="E154" s="41"/>
      <c r="F154" s="41"/>
      <c r="G154" s="41"/>
      <c r="H154" s="41"/>
      <c r="I154" s="41"/>
      <c r="J154" s="198">
        <f>BK154</f>
        <v>0</v>
      </c>
      <c r="K154" s="41"/>
      <c r="L154" s="45"/>
      <c r="M154" s="104"/>
      <c r="N154" s="199"/>
      <c r="O154" s="105"/>
      <c r="P154" s="200">
        <f>P155+P727+P1456+P1463</f>
        <v>0</v>
      </c>
      <c r="Q154" s="105"/>
      <c r="R154" s="200">
        <f>R155+R727+R1456+R1463</f>
        <v>434.14287293720002</v>
      </c>
      <c r="S154" s="105"/>
      <c r="T154" s="201">
        <f>T155+T727+T1456+T1463</f>
        <v>0.022779239999999999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75</v>
      </c>
      <c r="AU154" s="18" t="s">
        <v>102</v>
      </c>
      <c r="BK154" s="202">
        <f>BK155+BK727+BK1456+BK1463</f>
        <v>0</v>
      </c>
    </row>
    <row r="155" s="12" customFormat="1" ht="25.92" customHeight="1">
      <c r="A155" s="12"/>
      <c r="B155" s="203"/>
      <c r="C155" s="204"/>
      <c r="D155" s="205" t="s">
        <v>75</v>
      </c>
      <c r="E155" s="206" t="s">
        <v>154</v>
      </c>
      <c r="F155" s="206" t="s">
        <v>155</v>
      </c>
      <c r="G155" s="204"/>
      <c r="H155" s="204"/>
      <c r="I155" s="207"/>
      <c r="J155" s="208">
        <f>BK155</f>
        <v>0</v>
      </c>
      <c r="K155" s="204"/>
      <c r="L155" s="209"/>
      <c r="M155" s="210"/>
      <c r="N155" s="211"/>
      <c r="O155" s="211"/>
      <c r="P155" s="212">
        <f>P156+P217+P328+P434+P463+P665+P708+P723</f>
        <v>0</v>
      </c>
      <c r="Q155" s="211"/>
      <c r="R155" s="212">
        <f>R156+R217+R328+R434+R463+R665+R708+R723</f>
        <v>409.09682914000001</v>
      </c>
      <c r="S155" s="211"/>
      <c r="T155" s="213">
        <f>T156+T217+T328+T434+T463+T665+T708+T723</f>
        <v>0.016712640000000001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84</v>
      </c>
      <c r="AT155" s="215" t="s">
        <v>75</v>
      </c>
      <c r="AU155" s="215" t="s">
        <v>76</v>
      </c>
      <c r="AY155" s="214" t="s">
        <v>156</v>
      </c>
      <c r="BK155" s="216">
        <f>BK156+BK217+BK328+BK434+BK463+BK665+BK708+BK723</f>
        <v>0</v>
      </c>
    </row>
    <row r="156" s="12" customFormat="1" ht="22.8" customHeight="1">
      <c r="A156" s="12"/>
      <c r="B156" s="203"/>
      <c r="C156" s="204"/>
      <c r="D156" s="205" t="s">
        <v>75</v>
      </c>
      <c r="E156" s="217" t="s">
        <v>84</v>
      </c>
      <c r="F156" s="217" t="s">
        <v>157</v>
      </c>
      <c r="G156" s="204"/>
      <c r="H156" s="204"/>
      <c r="I156" s="207"/>
      <c r="J156" s="218">
        <f>BK156</f>
        <v>0</v>
      </c>
      <c r="K156" s="204"/>
      <c r="L156" s="209"/>
      <c r="M156" s="210"/>
      <c r="N156" s="211"/>
      <c r="O156" s="211"/>
      <c r="P156" s="212">
        <f>SUM(P157:P216)</f>
        <v>0</v>
      </c>
      <c r="Q156" s="211"/>
      <c r="R156" s="212">
        <f>SUM(R157:R216)</f>
        <v>4.6219999999999999</v>
      </c>
      <c r="S156" s="211"/>
      <c r="T156" s="213">
        <f>SUM(T157:T216)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84</v>
      </c>
      <c r="AT156" s="215" t="s">
        <v>75</v>
      </c>
      <c r="AU156" s="215" t="s">
        <v>84</v>
      </c>
      <c r="AY156" s="214" t="s">
        <v>156</v>
      </c>
      <c r="BK156" s="216">
        <f>SUM(BK157:BK216)</f>
        <v>0</v>
      </c>
    </row>
    <row r="157" s="2" customFormat="1" ht="24.15" customHeight="1">
      <c r="A157" s="39"/>
      <c r="B157" s="40"/>
      <c r="C157" s="219" t="s">
        <v>84</v>
      </c>
      <c r="D157" s="219" t="s">
        <v>158</v>
      </c>
      <c r="E157" s="220" t="s">
        <v>159</v>
      </c>
      <c r="F157" s="221" t="s">
        <v>160</v>
      </c>
      <c r="G157" s="222" t="s">
        <v>161</v>
      </c>
      <c r="H157" s="223">
        <v>252</v>
      </c>
      <c r="I157" s="224"/>
      <c r="J157" s="225">
        <f>ROUND(I157*H157,2)</f>
        <v>0</v>
      </c>
      <c r="K157" s="221" t="s">
        <v>162</v>
      </c>
      <c r="L157" s="45"/>
      <c r="M157" s="226" t="s">
        <v>1</v>
      </c>
      <c r="N157" s="227" t="s">
        <v>42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163</v>
      </c>
      <c r="AT157" s="230" t="s">
        <v>158</v>
      </c>
      <c r="AU157" s="230" t="s">
        <v>164</v>
      </c>
      <c r="AY157" s="18" t="s">
        <v>156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164</v>
      </c>
      <c r="BK157" s="231">
        <f>ROUND(I157*H157,2)</f>
        <v>0</v>
      </c>
      <c r="BL157" s="18" t="s">
        <v>163</v>
      </c>
      <c r="BM157" s="230" t="s">
        <v>165</v>
      </c>
    </row>
    <row r="158" s="2" customFormat="1">
      <c r="A158" s="39"/>
      <c r="B158" s="40"/>
      <c r="C158" s="41"/>
      <c r="D158" s="232" t="s">
        <v>166</v>
      </c>
      <c r="E158" s="41"/>
      <c r="F158" s="233" t="s">
        <v>167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166</v>
      </c>
      <c r="AU158" s="18" t="s">
        <v>164</v>
      </c>
    </row>
    <row r="159" s="2" customFormat="1">
      <c r="A159" s="39"/>
      <c r="B159" s="40"/>
      <c r="C159" s="41"/>
      <c r="D159" s="237" t="s">
        <v>168</v>
      </c>
      <c r="E159" s="41"/>
      <c r="F159" s="238" t="s">
        <v>169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168</v>
      </c>
      <c r="AU159" s="18" t="s">
        <v>164</v>
      </c>
    </row>
    <row r="160" s="13" customFormat="1">
      <c r="A160" s="13"/>
      <c r="B160" s="239"/>
      <c r="C160" s="240"/>
      <c r="D160" s="232" t="s">
        <v>170</v>
      </c>
      <c r="E160" s="241" t="s">
        <v>1</v>
      </c>
      <c r="F160" s="242" t="s">
        <v>171</v>
      </c>
      <c r="G160" s="240"/>
      <c r="H160" s="243">
        <v>252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170</v>
      </c>
      <c r="AU160" s="249" t="s">
        <v>164</v>
      </c>
      <c r="AV160" s="13" t="s">
        <v>164</v>
      </c>
      <c r="AW160" s="13" t="s">
        <v>33</v>
      </c>
      <c r="AX160" s="13" t="s">
        <v>76</v>
      </c>
      <c r="AY160" s="249" t="s">
        <v>156</v>
      </c>
    </row>
    <row r="161" s="14" customFormat="1">
      <c r="A161" s="14"/>
      <c r="B161" s="250"/>
      <c r="C161" s="251"/>
      <c r="D161" s="232" t="s">
        <v>170</v>
      </c>
      <c r="E161" s="252" t="s">
        <v>1</v>
      </c>
      <c r="F161" s="253" t="s">
        <v>172</v>
      </c>
      <c r="G161" s="251"/>
      <c r="H161" s="254">
        <v>252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170</v>
      </c>
      <c r="AU161" s="260" t="s">
        <v>164</v>
      </c>
      <c r="AV161" s="14" t="s">
        <v>163</v>
      </c>
      <c r="AW161" s="14" t="s">
        <v>33</v>
      </c>
      <c r="AX161" s="14" t="s">
        <v>84</v>
      </c>
      <c r="AY161" s="260" t="s">
        <v>156</v>
      </c>
    </row>
    <row r="162" s="2" customFormat="1" ht="33" customHeight="1">
      <c r="A162" s="39"/>
      <c r="B162" s="40"/>
      <c r="C162" s="219" t="s">
        <v>164</v>
      </c>
      <c r="D162" s="219" t="s">
        <v>158</v>
      </c>
      <c r="E162" s="220" t="s">
        <v>173</v>
      </c>
      <c r="F162" s="221" t="s">
        <v>174</v>
      </c>
      <c r="G162" s="222" t="s">
        <v>175</v>
      </c>
      <c r="H162" s="223">
        <v>303.02499999999998</v>
      </c>
      <c r="I162" s="224"/>
      <c r="J162" s="225">
        <f>ROUND(I162*H162,2)</f>
        <v>0</v>
      </c>
      <c r="K162" s="221" t="s">
        <v>162</v>
      </c>
      <c r="L162" s="45"/>
      <c r="M162" s="226" t="s">
        <v>1</v>
      </c>
      <c r="N162" s="227" t="s">
        <v>42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163</v>
      </c>
      <c r="AT162" s="230" t="s">
        <v>158</v>
      </c>
      <c r="AU162" s="230" t="s">
        <v>164</v>
      </c>
      <c r="AY162" s="18" t="s">
        <v>156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164</v>
      </c>
      <c r="BK162" s="231">
        <f>ROUND(I162*H162,2)</f>
        <v>0</v>
      </c>
      <c r="BL162" s="18" t="s">
        <v>163</v>
      </c>
      <c r="BM162" s="230" t="s">
        <v>176</v>
      </c>
    </row>
    <row r="163" s="2" customFormat="1">
      <c r="A163" s="39"/>
      <c r="B163" s="40"/>
      <c r="C163" s="41"/>
      <c r="D163" s="232" t="s">
        <v>166</v>
      </c>
      <c r="E163" s="41"/>
      <c r="F163" s="233" t="s">
        <v>177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166</v>
      </c>
      <c r="AU163" s="18" t="s">
        <v>164</v>
      </c>
    </row>
    <row r="164" s="2" customFormat="1">
      <c r="A164" s="39"/>
      <c r="B164" s="40"/>
      <c r="C164" s="41"/>
      <c r="D164" s="237" t="s">
        <v>168</v>
      </c>
      <c r="E164" s="41"/>
      <c r="F164" s="238" t="s">
        <v>178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168</v>
      </c>
      <c r="AU164" s="18" t="s">
        <v>164</v>
      </c>
    </row>
    <row r="165" s="13" customFormat="1">
      <c r="A165" s="13"/>
      <c r="B165" s="239"/>
      <c r="C165" s="240"/>
      <c r="D165" s="232" t="s">
        <v>170</v>
      </c>
      <c r="E165" s="241" t="s">
        <v>1</v>
      </c>
      <c r="F165" s="242" t="s">
        <v>179</v>
      </c>
      <c r="G165" s="240"/>
      <c r="H165" s="243">
        <v>303.02499999999998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170</v>
      </c>
      <c r="AU165" s="249" t="s">
        <v>164</v>
      </c>
      <c r="AV165" s="13" t="s">
        <v>164</v>
      </c>
      <c r="AW165" s="13" t="s">
        <v>33</v>
      </c>
      <c r="AX165" s="13" t="s">
        <v>76</v>
      </c>
      <c r="AY165" s="249" t="s">
        <v>156</v>
      </c>
    </row>
    <row r="166" s="14" customFormat="1">
      <c r="A166" s="14"/>
      <c r="B166" s="250"/>
      <c r="C166" s="251"/>
      <c r="D166" s="232" t="s">
        <v>170</v>
      </c>
      <c r="E166" s="252" t="s">
        <v>1</v>
      </c>
      <c r="F166" s="253" t="s">
        <v>172</v>
      </c>
      <c r="G166" s="251"/>
      <c r="H166" s="254">
        <v>303.02499999999998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0" t="s">
        <v>170</v>
      </c>
      <c r="AU166" s="260" t="s">
        <v>164</v>
      </c>
      <c r="AV166" s="14" t="s">
        <v>163</v>
      </c>
      <c r="AW166" s="14" t="s">
        <v>33</v>
      </c>
      <c r="AX166" s="14" t="s">
        <v>84</v>
      </c>
      <c r="AY166" s="260" t="s">
        <v>156</v>
      </c>
    </row>
    <row r="167" s="2" customFormat="1" ht="33" customHeight="1">
      <c r="A167" s="39"/>
      <c r="B167" s="40"/>
      <c r="C167" s="219" t="s">
        <v>180</v>
      </c>
      <c r="D167" s="219" t="s">
        <v>158</v>
      </c>
      <c r="E167" s="220" t="s">
        <v>181</v>
      </c>
      <c r="F167" s="221" t="s">
        <v>182</v>
      </c>
      <c r="G167" s="222" t="s">
        <v>175</v>
      </c>
      <c r="H167" s="223">
        <v>43.240000000000002</v>
      </c>
      <c r="I167" s="224"/>
      <c r="J167" s="225">
        <f>ROUND(I167*H167,2)</f>
        <v>0</v>
      </c>
      <c r="K167" s="221" t="s">
        <v>162</v>
      </c>
      <c r="L167" s="45"/>
      <c r="M167" s="226" t="s">
        <v>1</v>
      </c>
      <c r="N167" s="227" t="s">
        <v>42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163</v>
      </c>
      <c r="AT167" s="230" t="s">
        <v>158</v>
      </c>
      <c r="AU167" s="230" t="s">
        <v>164</v>
      </c>
      <c r="AY167" s="18" t="s">
        <v>156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164</v>
      </c>
      <c r="BK167" s="231">
        <f>ROUND(I167*H167,2)</f>
        <v>0</v>
      </c>
      <c r="BL167" s="18" t="s">
        <v>163</v>
      </c>
      <c r="BM167" s="230" t="s">
        <v>183</v>
      </c>
    </row>
    <row r="168" s="2" customFormat="1">
      <c r="A168" s="39"/>
      <c r="B168" s="40"/>
      <c r="C168" s="41"/>
      <c r="D168" s="232" t="s">
        <v>166</v>
      </c>
      <c r="E168" s="41"/>
      <c r="F168" s="233" t="s">
        <v>184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166</v>
      </c>
      <c r="AU168" s="18" t="s">
        <v>164</v>
      </c>
    </row>
    <row r="169" s="2" customFormat="1">
      <c r="A169" s="39"/>
      <c r="B169" s="40"/>
      <c r="C169" s="41"/>
      <c r="D169" s="237" t="s">
        <v>168</v>
      </c>
      <c r="E169" s="41"/>
      <c r="F169" s="238" t="s">
        <v>185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168</v>
      </c>
      <c r="AU169" s="18" t="s">
        <v>164</v>
      </c>
    </row>
    <row r="170" s="13" customFormat="1">
      <c r="A170" s="13"/>
      <c r="B170" s="239"/>
      <c r="C170" s="240"/>
      <c r="D170" s="232" t="s">
        <v>170</v>
      </c>
      <c r="E170" s="241" t="s">
        <v>1</v>
      </c>
      <c r="F170" s="242" t="s">
        <v>186</v>
      </c>
      <c r="G170" s="240"/>
      <c r="H170" s="243">
        <v>37.439999999999998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170</v>
      </c>
      <c r="AU170" s="249" t="s">
        <v>164</v>
      </c>
      <c r="AV170" s="13" t="s">
        <v>164</v>
      </c>
      <c r="AW170" s="13" t="s">
        <v>33</v>
      </c>
      <c r="AX170" s="13" t="s">
        <v>76</v>
      </c>
      <c r="AY170" s="249" t="s">
        <v>156</v>
      </c>
    </row>
    <row r="171" s="13" customFormat="1">
      <c r="A171" s="13"/>
      <c r="B171" s="239"/>
      <c r="C171" s="240"/>
      <c r="D171" s="232" t="s">
        <v>170</v>
      </c>
      <c r="E171" s="241" t="s">
        <v>1</v>
      </c>
      <c r="F171" s="242" t="s">
        <v>187</v>
      </c>
      <c r="G171" s="240"/>
      <c r="H171" s="243">
        <v>2.5790000000000002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170</v>
      </c>
      <c r="AU171" s="249" t="s">
        <v>164</v>
      </c>
      <c r="AV171" s="13" t="s">
        <v>164</v>
      </c>
      <c r="AW171" s="13" t="s">
        <v>33</v>
      </c>
      <c r="AX171" s="13" t="s">
        <v>76</v>
      </c>
      <c r="AY171" s="249" t="s">
        <v>156</v>
      </c>
    </row>
    <row r="172" s="13" customFormat="1">
      <c r="A172" s="13"/>
      <c r="B172" s="239"/>
      <c r="C172" s="240"/>
      <c r="D172" s="232" t="s">
        <v>170</v>
      </c>
      <c r="E172" s="241" t="s">
        <v>1</v>
      </c>
      <c r="F172" s="242" t="s">
        <v>188</v>
      </c>
      <c r="G172" s="240"/>
      <c r="H172" s="243">
        <v>3.2210000000000001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170</v>
      </c>
      <c r="AU172" s="249" t="s">
        <v>164</v>
      </c>
      <c r="AV172" s="13" t="s">
        <v>164</v>
      </c>
      <c r="AW172" s="13" t="s">
        <v>33</v>
      </c>
      <c r="AX172" s="13" t="s">
        <v>76</v>
      </c>
      <c r="AY172" s="249" t="s">
        <v>156</v>
      </c>
    </row>
    <row r="173" s="14" customFormat="1">
      <c r="A173" s="14"/>
      <c r="B173" s="250"/>
      <c r="C173" s="251"/>
      <c r="D173" s="232" t="s">
        <v>170</v>
      </c>
      <c r="E173" s="252" t="s">
        <v>1</v>
      </c>
      <c r="F173" s="253" t="s">
        <v>172</v>
      </c>
      <c r="G173" s="251"/>
      <c r="H173" s="254">
        <v>43.239999999999995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0" t="s">
        <v>170</v>
      </c>
      <c r="AU173" s="260" t="s">
        <v>164</v>
      </c>
      <c r="AV173" s="14" t="s">
        <v>163</v>
      </c>
      <c r="AW173" s="14" t="s">
        <v>33</v>
      </c>
      <c r="AX173" s="14" t="s">
        <v>84</v>
      </c>
      <c r="AY173" s="260" t="s">
        <v>156</v>
      </c>
    </row>
    <row r="174" s="2" customFormat="1" ht="37.8" customHeight="1">
      <c r="A174" s="39"/>
      <c r="B174" s="40"/>
      <c r="C174" s="219" t="s">
        <v>163</v>
      </c>
      <c r="D174" s="219" t="s">
        <v>158</v>
      </c>
      <c r="E174" s="220" t="s">
        <v>189</v>
      </c>
      <c r="F174" s="221" t="s">
        <v>190</v>
      </c>
      <c r="G174" s="222" t="s">
        <v>175</v>
      </c>
      <c r="H174" s="223">
        <v>154.38300000000001</v>
      </c>
      <c r="I174" s="224"/>
      <c r="J174" s="225">
        <f>ROUND(I174*H174,2)</f>
        <v>0</v>
      </c>
      <c r="K174" s="221" t="s">
        <v>162</v>
      </c>
      <c r="L174" s="45"/>
      <c r="M174" s="226" t="s">
        <v>1</v>
      </c>
      <c r="N174" s="227" t="s">
        <v>42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163</v>
      </c>
      <c r="AT174" s="230" t="s">
        <v>158</v>
      </c>
      <c r="AU174" s="230" t="s">
        <v>164</v>
      </c>
      <c r="AY174" s="18" t="s">
        <v>156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164</v>
      </c>
      <c r="BK174" s="231">
        <f>ROUND(I174*H174,2)</f>
        <v>0</v>
      </c>
      <c r="BL174" s="18" t="s">
        <v>163</v>
      </c>
      <c r="BM174" s="230" t="s">
        <v>191</v>
      </c>
    </row>
    <row r="175" s="2" customFormat="1">
      <c r="A175" s="39"/>
      <c r="B175" s="40"/>
      <c r="C175" s="41"/>
      <c r="D175" s="232" t="s">
        <v>166</v>
      </c>
      <c r="E175" s="41"/>
      <c r="F175" s="233" t="s">
        <v>192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166</v>
      </c>
      <c r="AU175" s="18" t="s">
        <v>164</v>
      </c>
    </row>
    <row r="176" s="2" customFormat="1">
      <c r="A176" s="39"/>
      <c r="B176" s="40"/>
      <c r="C176" s="41"/>
      <c r="D176" s="237" t="s">
        <v>168</v>
      </c>
      <c r="E176" s="41"/>
      <c r="F176" s="238" t="s">
        <v>193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168</v>
      </c>
      <c r="AU176" s="18" t="s">
        <v>164</v>
      </c>
    </row>
    <row r="177" s="13" customFormat="1">
      <c r="A177" s="13"/>
      <c r="B177" s="239"/>
      <c r="C177" s="240"/>
      <c r="D177" s="232" t="s">
        <v>170</v>
      </c>
      <c r="E177" s="241" t="s">
        <v>1</v>
      </c>
      <c r="F177" s="242" t="s">
        <v>194</v>
      </c>
      <c r="G177" s="240"/>
      <c r="H177" s="243">
        <v>50.399999999999999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170</v>
      </c>
      <c r="AU177" s="249" t="s">
        <v>164</v>
      </c>
      <c r="AV177" s="13" t="s">
        <v>164</v>
      </c>
      <c r="AW177" s="13" t="s">
        <v>33</v>
      </c>
      <c r="AX177" s="13" t="s">
        <v>76</v>
      </c>
      <c r="AY177" s="249" t="s">
        <v>156</v>
      </c>
    </row>
    <row r="178" s="13" customFormat="1">
      <c r="A178" s="13"/>
      <c r="B178" s="239"/>
      <c r="C178" s="240"/>
      <c r="D178" s="232" t="s">
        <v>170</v>
      </c>
      <c r="E178" s="241" t="s">
        <v>1</v>
      </c>
      <c r="F178" s="242" t="s">
        <v>195</v>
      </c>
      <c r="G178" s="240"/>
      <c r="H178" s="243">
        <v>103.983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170</v>
      </c>
      <c r="AU178" s="249" t="s">
        <v>164</v>
      </c>
      <c r="AV178" s="13" t="s">
        <v>164</v>
      </c>
      <c r="AW178" s="13" t="s">
        <v>33</v>
      </c>
      <c r="AX178" s="13" t="s">
        <v>76</v>
      </c>
      <c r="AY178" s="249" t="s">
        <v>156</v>
      </c>
    </row>
    <row r="179" s="14" customFormat="1">
      <c r="A179" s="14"/>
      <c r="B179" s="250"/>
      <c r="C179" s="251"/>
      <c r="D179" s="232" t="s">
        <v>170</v>
      </c>
      <c r="E179" s="252" t="s">
        <v>1</v>
      </c>
      <c r="F179" s="253" t="s">
        <v>172</v>
      </c>
      <c r="G179" s="251"/>
      <c r="H179" s="254">
        <v>154.38300000000001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0" t="s">
        <v>170</v>
      </c>
      <c r="AU179" s="260" t="s">
        <v>164</v>
      </c>
      <c r="AV179" s="14" t="s">
        <v>163</v>
      </c>
      <c r="AW179" s="14" t="s">
        <v>33</v>
      </c>
      <c r="AX179" s="14" t="s">
        <v>84</v>
      </c>
      <c r="AY179" s="260" t="s">
        <v>156</v>
      </c>
    </row>
    <row r="180" s="2" customFormat="1" ht="37.8" customHeight="1">
      <c r="A180" s="39"/>
      <c r="B180" s="40"/>
      <c r="C180" s="219" t="s">
        <v>196</v>
      </c>
      <c r="D180" s="219" t="s">
        <v>158</v>
      </c>
      <c r="E180" s="220" t="s">
        <v>197</v>
      </c>
      <c r="F180" s="221" t="s">
        <v>198</v>
      </c>
      <c r="G180" s="222" t="s">
        <v>175</v>
      </c>
      <c r="H180" s="223">
        <v>242.28200000000001</v>
      </c>
      <c r="I180" s="224"/>
      <c r="J180" s="225">
        <f>ROUND(I180*H180,2)</f>
        <v>0</v>
      </c>
      <c r="K180" s="221" t="s">
        <v>162</v>
      </c>
      <c r="L180" s="45"/>
      <c r="M180" s="226" t="s">
        <v>1</v>
      </c>
      <c r="N180" s="227" t="s">
        <v>42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163</v>
      </c>
      <c r="AT180" s="230" t="s">
        <v>158</v>
      </c>
      <c r="AU180" s="230" t="s">
        <v>164</v>
      </c>
      <c r="AY180" s="18" t="s">
        <v>156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164</v>
      </c>
      <c r="BK180" s="231">
        <f>ROUND(I180*H180,2)</f>
        <v>0</v>
      </c>
      <c r="BL180" s="18" t="s">
        <v>163</v>
      </c>
      <c r="BM180" s="230" t="s">
        <v>199</v>
      </c>
    </row>
    <row r="181" s="2" customFormat="1">
      <c r="A181" s="39"/>
      <c r="B181" s="40"/>
      <c r="C181" s="41"/>
      <c r="D181" s="232" t="s">
        <v>166</v>
      </c>
      <c r="E181" s="41"/>
      <c r="F181" s="233" t="s">
        <v>200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166</v>
      </c>
      <c r="AU181" s="18" t="s">
        <v>164</v>
      </c>
    </row>
    <row r="182" s="2" customFormat="1">
      <c r="A182" s="39"/>
      <c r="B182" s="40"/>
      <c r="C182" s="41"/>
      <c r="D182" s="237" t="s">
        <v>168</v>
      </c>
      <c r="E182" s="41"/>
      <c r="F182" s="238" t="s">
        <v>201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168</v>
      </c>
      <c r="AU182" s="18" t="s">
        <v>164</v>
      </c>
    </row>
    <row r="183" s="13" customFormat="1">
      <c r="A183" s="13"/>
      <c r="B183" s="239"/>
      <c r="C183" s="240"/>
      <c r="D183" s="232" t="s">
        <v>170</v>
      </c>
      <c r="E183" s="241" t="s">
        <v>1</v>
      </c>
      <c r="F183" s="242" t="s">
        <v>202</v>
      </c>
      <c r="G183" s="240"/>
      <c r="H183" s="243">
        <v>242.28200000000001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170</v>
      </c>
      <c r="AU183" s="249" t="s">
        <v>164</v>
      </c>
      <c r="AV183" s="13" t="s">
        <v>164</v>
      </c>
      <c r="AW183" s="13" t="s">
        <v>33</v>
      </c>
      <c r="AX183" s="13" t="s">
        <v>76</v>
      </c>
      <c r="AY183" s="249" t="s">
        <v>156</v>
      </c>
    </row>
    <row r="184" s="14" customFormat="1">
      <c r="A184" s="14"/>
      <c r="B184" s="250"/>
      <c r="C184" s="251"/>
      <c r="D184" s="232" t="s">
        <v>170</v>
      </c>
      <c r="E184" s="252" t="s">
        <v>1</v>
      </c>
      <c r="F184" s="253" t="s">
        <v>172</v>
      </c>
      <c r="G184" s="251"/>
      <c r="H184" s="254">
        <v>242.28200000000001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0" t="s">
        <v>170</v>
      </c>
      <c r="AU184" s="260" t="s">
        <v>164</v>
      </c>
      <c r="AV184" s="14" t="s">
        <v>163</v>
      </c>
      <c r="AW184" s="14" t="s">
        <v>33</v>
      </c>
      <c r="AX184" s="14" t="s">
        <v>84</v>
      </c>
      <c r="AY184" s="260" t="s">
        <v>156</v>
      </c>
    </row>
    <row r="185" s="2" customFormat="1" ht="37.8" customHeight="1">
      <c r="A185" s="39"/>
      <c r="B185" s="40"/>
      <c r="C185" s="219" t="s">
        <v>203</v>
      </c>
      <c r="D185" s="219" t="s">
        <v>158</v>
      </c>
      <c r="E185" s="220" t="s">
        <v>204</v>
      </c>
      <c r="F185" s="221" t="s">
        <v>205</v>
      </c>
      <c r="G185" s="222" t="s">
        <v>175</v>
      </c>
      <c r="H185" s="223">
        <v>3149.6660000000002</v>
      </c>
      <c r="I185" s="224"/>
      <c r="J185" s="225">
        <f>ROUND(I185*H185,2)</f>
        <v>0</v>
      </c>
      <c r="K185" s="221" t="s">
        <v>162</v>
      </c>
      <c r="L185" s="45"/>
      <c r="M185" s="226" t="s">
        <v>1</v>
      </c>
      <c r="N185" s="227" t="s">
        <v>42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163</v>
      </c>
      <c r="AT185" s="230" t="s">
        <v>158</v>
      </c>
      <c r="AU185" s="230" t="s">
        <v>164</v>
      </c>
      <c r="AY185" s="18" t="s">
        <v>156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164</v>
      </c>
      <c r="BK185" s="231">
        <f>ROUND(I185*H185,2)</f>
        <v>0</v>
      </c>
      <c r="BL185" s="18" t="s">
        <v>163</v>
      </c>
      <c r="BM185" s="230" t="s">
        <v>206</v>
      </c>
    </row>
    <row r="186" s="2" customFormat="1">
      <c r="A186" s="39"/>
      <c r="B186" s="40"/>
      <c r="C186" s="41"/>
      <c r="D186" s="232" t="s">
        <v>166</v>
      </c>
      <c r="E186" s="41"/>
      <c r="F186" s="233" t="s">
        <v>207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166</v>
      </c>
      <c r="AU186" s="18" t="s">
        <v>164</v>
      </c>
    </row>
    <row r="187" s="2" customFormat="1">
      <c r="A187" s="39"/>
      <c r="B187" s="40"/>
      <c r="C187" s="41"/>
      <c r="D187" s="237" t="s">
        <v>168</v>
      </c>
      <c r="E187" s="41"/>
      <c r="F187" s="238" t="s">
        <v>208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168</v>
      </c>
      <c r="AU187" s="18" t="s">
        <v>164</v>
      </c>
    </row>
    <row r="188" s="13" customFormat="1">
      <c r="A188" s="13"/>
      <c r="B188" s="239"/>
      <c r="C188" s="240"/>
      <c r="D188" s="232" t="s">
        <v>170</v>
      </c>
      <c r="E188" s="240"/>
      <c r="F188" s="242" t="s">
        <v>209</v>
      </c>
      <c r="G188" s="240"/>
      <c r="H188" s="243">
        <v>3149.6660000000002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170</v>
      </c>
      <c r="AU188" s="249" t="s">
        <v>164</v>
      </c>
      <c r="AV188" s="13" t="s">
        <v>164</v>
      </c>
      <c r="AW188" s="13" t="s">
        <v>4</v>
      </c>
      <c r="AX188" s="13" t="s">
        <v>84</v>
      </c>
      <c r="AY188" s="249" t="s">
        <v>156</v>
      </c>
    </row>
    <row r="189" s="2" customFormat="1" ht="33" customHeight="1">
      <c r="A189" s="39"/>
      <c r="B189" s="40"/>
      <c r="C189" s="219" t="s">
        <v>210</v>
      </c>
      <c r="D189" s="219" t="s">
        <v>158</v>
      </c>
      <c r="E189" s="220" t="s">
        <v>211</v>
      </c>
      <c r="F189" s="221" t="s">
        <v>212</v>
      </c>
      <c r="G189" s="222" t="s">
        <v>213</v>
      </c>
      <c r="H189" s="223">
        <v>581.47699999999998</v>
      </c>
      <c r="I189" s="224"/>
      <c r="J189" s="225">
        <f>ROUND(I189*H189,2)</f>
        <v>0</v>
      </c>
      <c r="K189" s="221" t="s">
        <v>162</v>
      </c>
      <c r="L189" s="45"/>
      <c r="M189" s="226" t="s">
        <v>1</v>
      </c>
      <c r="N189" s="227" t="s">
        <v>42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163</v>
      </c>
      <c r="AT189" s="230" t="s">
        <v>158</v>
      </c>
      <c r="AU189" s="230" t="s">
        <v>164</v>
      </c>
      <c r="AY189" s="18" t="s">
        <v>156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164</v>
      </c>
      <c r="BK189" s="231">
        <f>ROUND(I189*H189,2)</f>
        <v>0</v>
      </c>
      <c r="BL189" s="18" t="s">
        <v>163</v>
      </c>
      <c r="BM189" s="230" t="s">
        <v>214</v>
      </c>
    </row>
    <row r="190" s="2" customFormat="1">
      <c r="A190" s="39"/>
      <c r="B190" s="40"/>
      <c r="C190" s="41"/>
      <c r="D190" s="232" t="s">
        <v>166</v>
      </c>
      <c r="E190" s="41"/>
      <c r="F190" s="233" t="s">
        <v>215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166</v>
      </c>
      <c r="AU190" s="18" t="s">
        <v>164</v>
      </c>
    </row>
    <row r="191" s="2" customFormat="1">
      <c r="A191" s="39"/>
      <c r="B191" s="40"/>
      <c r="C191" s="41"/>
      <c r="D191" s="237" t="s">
        <v>168</v>
      </c>
      <c r="E191" s="41"/>
      <c r="F191" s="238" t="s">
        <v>216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168</v>
      </c>
      <c r="AU191" s="18" t="s">
        <v>164</v>
      </c>
    </row>
    <row r="192" s="13" customFormat="1">
      <c r="A192" s="13"/>
      <c r="B192" s="239"/>
      <c r="C192" s="240"/>
      <c r="D192" s="232" t="s">
        <v>170</v>
      </c>
      <c r="E192" s="241" t="s">
        <v>1</v>
      </c>
      <c r="F192" s="242" t="s">
        <v>217</v>
      </c>
      <c r="G192" s="240"/>
      <c r="H192" s="243">
        <v>387.65100000000001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170</v>
      </c>
      <c r="AU192" s="249" t="s">
        <v>164</v>
      </c>
      <c r="AV192" s="13" t="s">
        <v>164</v>
      </c>
      <c r="AW192" s="13" t="s">
        <v>33</v>
      </c>
      <c r="AX192" s="13" t="s">
        <v>76</v>
      </c>
      <c r="AY192" s="249" t="s">
        <v>156</v>
      </c>
    </row>
    <row r="193" s="14" customFormat="1">
      <c r="A193" s="14"/>
      <c r="B193" s="250"/>
      <c r="C193" s="251"/>
      <c r="D193" s="232" t="s">
        <v>170</v>
      </c>
      <c r="E193" s="252" t="s">
        <v>1</v>
      </c>
      <c r="F193" s="253" t="s">
        <v>172</v>
      </c>
      <c r="G193" s="251"/>
      <c r="H193" s="254">
        <v>387.65100000000001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0" t="s">
        <v>170</v>
      </c>
      <c r="AU193" s="260" t="s">
        <v>164</v>
      </c>
      <c r="AV193" s="14" t="s">
        <v>163</v>
      </c>
      <c r="AW193" s="14" t="s">
        <v>33</v>
      </c>
      <c r="AX193" s="14" t="s">
        <v>84</v>
      </c>
      <c r="AY193" s="260" t="s">
        <v>156</v>
      </c>
    </row>
    <row r="194" s="13" customFormat="1">
      <c r="A194" s="13"/>
      <c r="B194" s="239"/>
      <c r="C194" s="240"/>
      <c r="D194" s="232" t="s">
        <v>170</v>
      </c>
      <c r="E194" s="240"/>
      <c r="F194" s="242" t="s">
        <v>218</v>
      </c>
      <c r="G194" s="240"/>
      <c r="H194" s="243">
        <v>581.47699999999998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170</v>
      </c>
      <c r="AU194" s="249" t="s">
        <v>164</v>
      </c>
      <c r="AV194" s="13" t="s">
        <v>164</v>
      </c>
      <c r="AW194" s="13" t="s">
        <v>4</v>
      </c>
      <c r="AX194" s="13" t="s">
        <v>84</v>
      </c>
      <c r="AY194" s="249" t="s">
        <v>156</v>
      </c>
    </row>
    <row r="195" s="2" customFormat="1" ht="16.5" customHeight="1">
      <c r="A195" s="39"/>
      <c r="B195" s="40"/>
      <c r="C195" s="219" t="s">
        <v>219</v>
      </c>
      <c r="D195" s="219" t="s">
        <v>158</v>
      </c>
      <c r="E195" s="220" t="s">
        <v>220</v>
      </c>
      <c r="F195" s="221" t="s">
        <v>221</v>
      </c>
      <c r="G195" s="222" t="s">
        <v>175</v>
      </c>
      <c r="H195" s="223">
        <v>242.28200000000001</v>
      </c>
      <c r="I195" s="224"/>
      <c r="J195" s="225">
        <f>ROUND(I195*H195,2)</f>
        <v>0</v>
      </c>
      <c r="K195" s="221" t="s">
        <v>162</v>
      </c>
      <c r="L195" s="45"/>
      <c r="M195" s="226" t="s">
        <v>1</v>
      </c>
      <c r="N195" s="227" t="s">
        <v>42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163</v>
      </c>
      <c r="AT195" s="230" t="s">
        <v>158</v>
      </c>
      <c r="AU195" s="230" t="s">
        <v>164</v>
      </c>
      <c r="AY195" s="18" t="s">
        <v>156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164</v>
      </c>
      <c r="BK195" s="231">
        <f>ROUND(I195*H195,2)</f>
        <v>0</v>
      </c>
      <c r="BL195" s="18" t="s">
        <v>163</v>
      </c>
      <c r="BM195" s="230" t="s">
        <v>222</v>
      </c>
    </row>
    <row r="196" s="2" customFormat="1">
      <c r="A196" s="39"/>
      <c r="B196" s="40"/>
      <c r="C196" s="41"/>
      <c r="D196" s="232" t="s">
        <v>166</v>
      </c>
      <c r="E196" s="41"/>
      <c r="F196" s="233" t="s">
        <v>223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166</v>
      </c>
      <c r="AU196" s="18" t="s">
        <v>164</v>
      </c>
    </row>
    <row r="197" s="2" customFormat="1">
      <c r="A197" s="39"/>
      <c r="B197" s="40"/>
      <c r="C197" s="41"/>
      <c r="D197" s="237" t="s">
        <v>168</v>
      </c>
      <c r="E197" s="41"/>
      <c r="F197" s="238" t="s">
        <v>224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168</v>
      </c>
      <c r="AU197" s="18" t="s">
        <v>164</v>
      </c>
    </row>
    <row r="198" s="2" customFormat="1" ht="24.15" customHeight="1">
      <c r="A198" s="39"/>
      <c r="B198" s="40"/>
      <c r="C198" s="219" t="s">
        <v>225</v>
      </c>
      <c r="D198" s="219" t="s">
        <v>158</v>
      </c>
      <c r="E198" s="220" t="s">
        <v>226</v>
      </c>
      <c r="F198" s="221" t="s">
        <v>227</v>
      </c>
      <c r="G198" s="222" t="s">
        <v>175</v>
      </c>
      <c r="H198" s="223">
        <v>108</v>
      </c>
      <c r="I198" s="224"/>
      <c r="J198" s="225">
        <f>ROUND(I198*H198,2)</f>
        <v>0</v>
      </c>
      <c r="K198" s="221" t="s">
        <v>162</v>
      </c>
      <c r="L198" s="45"/>
      <c r="M198" s="226" t="s">
        <v>1</v>
      </c>
      <c r="N198" s="227" t="s">
        <v>42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163</v>
      </c>
      <c r="AT198" s="230" t="s">
        <v>158</v>
      </c>
      <c r="AU198" s="230" t="s">
        <v>164</v>
      </c>
      <c r="AY198" s="18" t="s">
        <v>156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164</v>
      </c>
      <c r="BK198" s="231">
        <f>ROUND(I198*H198,2)</f>
        <v>0</v>
      </c>
      <c r="BL198" s="18" t="s">
        <v>163</v>
      </c>
      <c r="BM198" s="230" t="s">
        <v>228</v>
      </c>
    </row>
    <row r="199" s="2" customFormat="1">
      <c r="A199" s="39"/>
      <c r="B199" s="40"/>
      <c r="C199" s="41"/>
      <c r="D199" s="232" t="s">
        <v>166</v>
      </c>
      <c r="E199" s="41"/>
      <c r="F199" s="233" t="s">
        <v>229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166</v>
      </c>
      <c r="AU199" s="18" t="s">
        <v>164</v>
      </c>
    </row>
    <row r="200" s="2" customFormat="1">
      <c r="A200" s="39"/>
      <c r="B200" s="40"/>
      <c r="C200" s="41"/>
      <c r="D200" s="237" t="s">
        <v>168</v>
      </c>
      <c r="E200" s="41"/>
      <c r="F200" s="238" t="s">
        <v>230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168</v>
      </c>
      <c r="AU200" s="18" t="s">
        <v>164</v>
      </c>
    </row>
    <row r="201" s="13" customFormat="1">
      <c r="A201" s="13"/>
      <c r="B201" s="239"/>
      <c r="C201" s="240"/>
      <c r="D201" s="232" t="s">
        <v>170</v>
      </c>
      <c r="E201" s="241" t="s">
        <v>1</v>
      </c>
      <c r="F201" s="242" t="s">
        <v>231</v>
      </c>
      <c r="G201" s="240"/>
      <c r="H201" s="243">
        <v>67.5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170</v>
      </c>
      <c r="AU201" s="249" t="s">
        <v>164</v>
      </c>
      <c r="AV201" s="13" t="s">
        <v>164</v>
      </c>
      <c r="AW201" s="13" t="s">
        <v>33</v>
      </c>
      <c r="AX201" s="13" t="s">
        <v>76</v>
      </c>
      <c r="AY201" s="249" t="s">
        <v>156</v>
      </c>
    </row>
    <row r="202" s="13" customFormat="1">
      <c r="A202" s="13"/>
      <c r="B202" s="239"/>
      <c r="C202" s="240"/>
      <c r="D202" s="232" t="s">
        <v>170</v>
      </c>
      <c r="E202" s="241" t="s">
        <v>1</v>
      </c>
      <c r="F202" s="242" t="s">
        <v>232</v>
      </c>
      <c r="G202" s="240"/>
      <c r="H202" s="243">
        <v>40.5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170</v>
      </c>
      <c r="AU202" s="249" t="s">
        <v>164</v>
      </c>
      <c r="AV202" s="13" t="s">
        <v>164</v>
      </c>
      <c r="AW202" s="13" t="s">
        <v>33</v>
      </c>
      <c r="AX202" s="13" t="s">
        <v>76</v>
      </c>
      <c r="AY202" s="249" t="s">
        <v>156</v>
      </c>
    </row>
    <row r="203" s="14" customFormat="1">
      <c r="A203" s="14"/>
      <c r="B203" s="250"/>
      <c r="C203" s="251"/>
      <c r="D203" s="232" t="s">
        <v>170</v>
      </c>
      <c r="E203" s="252" t="s">
        <v>1</v>
      </c>
      <c r="F203" s="253" t="s">
        <v>172</v>
      </c>
      <c r="G203" s="251"/>
      <c r="H203" s="254">
        <v>108</v>
      </c>
      <c r="I203" s="255"/>
      <c r="J203" s="251"/>
      <c r="K203" s="251"/>
      <c r="L203" s="256"/>
      <c r="M203" s="257"/>
      <c r="N203" s="258"/>
      <c r="O203" s="258"/>
      <c r="P203" s="258"/>
      <c r="Q203" s="258"/>
      <c r="R203" s="258"/>
      <c r="S203" s="258"/>
      <c r="T203" s="25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0" t="s">
        <v>170</v>
      </c>
      <c r="AU203" s="260" t="s">
        <v>164</v>
      </c>
      <c r="AV203" s="14" t="s">
        <v>163</v>
      </c>
      <c r="AW203" s="14" t="s">
        <v>33</v>
      </c>
      <c r="AX203" s="14" t="s">
        <v>84</v>
      </c>
      <c r="AY203" s="260" t="s">
        <v>156</v>
      </c>
    </row>
    <row r="204" s="2" customFormat="1" ht="24.15" customHeight="1">
      <c r="A204" s="39"/>
      <c r="B204" s="40"/>
      <c r="C204" s="219" t="s">
        <v>233</v>
      </c>
      <c r="D204" s="219" t="s">
        <v>158</v>
      </c>
      <c r="E204" s="220" t="s">
        <v>234</v>
      </c>
      <c r="F204" s="221" t="s">
        <v>235</v>
      </c>
      <c r="G204" s="222" t="s">
        <v>175</v>
      </c>
      <c r="H204" s="223">
        <v>2.5680000000000001</v>
      </c>
      <c r="I204" s="224"/>
      <c r="J204" s="225">
        <f>ROUND(I204*H204,2)</f>
        <v>0</v>
      </c>
      <c r="K204" s="221" t="s">
        <v>162</v>
      </c>
      <c r="L204" s="45"/>
      <c r="M204" s="226" t="s">
        <v>1</v>
      </c>
      <c r="N204" s="227" t="s">
        <v>42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163</v>
      </c>
      <c r="AT204" s="230" t="s">
        <v>158</v>
      </c>
      <c r="AU204" s="230" t="s">
        <v>164</v>
      </c>
      <c r="AY204" s="18" t="s">
        <v>156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164</v>
      </c>
      <c r="BK204" s="231">
        <f>ROUND(I204*H204,2)</f>
        <v>0</v>
      </c>
      <c r="BL204" s="18" t="s">
        <v>163</v>
      </c>
      <c r="BM204" s="230" t="s">
        <v>236</v>
      </c>
    </row>
    <row r="205" s="2" customFormat="1">
      <c r="A205" s="39"/>
      <c r="B205" s="40"/>
      <c r="C205" s="41"/>
      <c r="D205" s="232" t="s">
        <v>166</v>
      </c>
      <c r="E205" s="41"/>
      <c r="F205" s="233" t="s">
        <v>237</v>
      </c>
      <c r="G205" s="41"/>
      <c r="H205" s="41"/>
      <c r="I205" s="234"/>
      <c r="J205" s="41"/>
      <c r="K205" s="41"/>
      <c r="L205" s="45"/>
      <c r="M205" s="235"/>
      <c r="N205" s="23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166</v>
      </c>
      <c r="AU205" s="18" t="s">
        <v>164</v>
      </c>
    </row>
    <row r="206" s="2" customFormat="1">
      <c r="A206" s="39"/>
      <c r="B206" s="40"/>
      <c r="C206" s="41"/>
      <c r="D206" s="237" t="s">
        <v>168</v>
      </c>
      <c r="E206" s="41"/>
      <c r="F206" s="238" t="s">
        <v>238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168</v>
      </c>
      <c r="AU206" s="18" t="s">
        <v>164</v>
      </c>
    </row>
    <row r="207" s="13" customFormat="1">
      <c r="A207" s="13"/>
      <c r="B207" s="239"/>
      <c r="C207" s="240"/>
      <c r="D207" s="232" t="s">
        <v>170</v>
      </c>
      <c r="E207" s="241" t="s">
        <v>1</v>
      </c>
      <c r="F207" s="242" t="s">
        <v>239</v>
      </c>
      <c r="G207" s="240"/>
      <c r="H207" s="243">
        <v>2.5680000000000001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170</v>
      </c>
      <c r="AU207" s="249" t="s">
        <v>164</v>
      </c>
      <c r="AV207" s="13" t="s">
        <v>164</v>
      </c>
      <c r="AW207" s="13" t="s">
        <v>33</v>
      </c>
      <c r="AX207" s="13" t="s">
        <v>76</v>
      </c>
      <c r="AY207" s="249" t="s">
        <v>156</v>
      </c>
    </row>
    <row r="208" s="14" customFormat="1">
      <c r="A208" s="14"/>
      <c r="B208" s="250"/>
      <c r="C208" s="251"/>
      <c r="D208" s="232" t="s">
        <v>170</v>
      </c>
      <c r="E208" s="252" t="s">
        <v>1</v>
      </c>
      <c r="F208" s="253" t="s">
        <v>172</v>
      </c>
      <c r="G208" s="251"/>
      <c r="H208" s="254">
        <v>2.5680000000000001</v>
      </c>
      <c r="I208" s="255"/>
      <c r="J208" s="251"/>
      <c r="K208" s="251"/>
      <c r="L208" s="256"/>
      <c r="M208" s="257"/>
      <c r="N208" s="258"/>
      <c r="O208" s="258"/>
      <c r="P208" s="258"/>
      <c r="Q208" s="258"/>
      <c r="R208" s="258"/>
      <c r="S208" s="258"/>
      <c r="T208" s="25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0" t="s">
        <v>170</v>
      </c>
      <c r="AU208" s="260" t="s">
        <v>164</v>
      </c>
      <c r="AV208" s="14" t="s">
        <v>163</v>
      </c>
      <c r="AW208" s="14" t="s">
        <v>33</v>
      </c>
      <c r="AX208" s="14" t="s">
        <v>84</v>
      </c>
      <c r="AY208" s="260" t="s">
        <v>156</v>
      </c>
    </row>
    <row r="209" s="2" customFormat="1" ht="16.5" customHeight="1">
      <c r="A209" s="39"/>
      <c r="B209" s="40"/>
      <c r="C209" s="261" t="s">
        <v>240</v>
      </c>
      <c r="D209" s="261" t="s">
        <v>241</v>
      </c>
      <c r="E209" s="262" t="s">
        <v>242</v>
      </c>
      <c r="F209" s="263" t="s">
        <v>243</v>
      </c>
      <c r="G209" s="264" t="s">
        <v>213</v>
      </c>
      <c r="H209" s="265">
        <v>4.6219999999999999</v>
      </c>
      <c r="I209" s="266"/>
      <c r="J209" s="267">
        <f>ROUND(I209*H209,2)</f>
        <v>0</v>
      </c>
      <c r="K209" s="263" t="s">
        <v>162</v>
      </c>
      <c r="L209" s="268"/>
      <c r="M209" s="269" t="s">
        <v>1</v>
      </c>
      <c r="N209" s="270" t="s">
        <v>42</v>
      </c>
      <c r="O209" s="92"/>
      <c r="P209" s="228">
        <f>O209*H209</f>
        <v>0</v>
      </c>
      <c r="Q209" s="228">
        <v>1</v>
      </c>
      <c r="R209" s="228">
        <f>Q209*H209</f>
        <v>4.6219999999999999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219</v>
      </c>
      <c r="AT209" s="230" t="s">
        <v>241</v>
      </c>
      <c r="AU209" s="230" t="s">
        <v>164</v>
      </c>
      <c r="AY209" s="18" t="s">
        <v>156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164</v>
      </c>
      <c r="BK209" s="231">
        <f>ROUND(I209*H209,2)</f>
        <v>0</v>
      </c>
      <c r="BL209" s="18" t="s">
        <v>163</v>
      </c>
      <c r="BM209" s="230" t="s">
        <v>244</v>
      </c>
    </row>
    <row r="210" s="2" customFormat="1">
      <c r="A210" s="39"/>
      <c r="B210" s="40"/>
      <c r="C210" s="41"/>
      <c r="D210" s="232" t="s">
        <v>166</v>
      </c>
      <c r="E210" s="41"/>
      <c r="F210" s="233" t="s">
        <v>243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166</v>
      </c>
      <c r="AU210" s="18" t="s">
        <v>164</v>
      </c>
    </row>
    <row r="211" s="13" customFormat="1">
      <c r="A211" s="13"/>
      <c r="B211" s="239"/>
      <c r="C211" s="240"/>
      <c r="D211" s="232" t="s">
        <v>170</v>
      </c>
      <c r="E211" s="240"/>
      <c r="F211" s="242" t="s">
        <v>245</v>
      </c>
      <c r="G211" s="240"/>
      <c r="H211" s="243">
        <v>4.6219999999999999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170</v>
      </c>
      <c r="AU211" s="249" t="s">
        <v>164</v>
      </c>
      <c r="AV211" s="13" t="s">
        <v>164</v>
      </c>
      <c r="AW211" s="13" t="s">
        <v>4</v>
      </c>
      <c r="AX211" s="13" t="s">
        <v>84</v>
      </c>
      <c r="AY211" s="249" t="s">
        <v>156</v>
      </c>
    </row>
    <row r="212" s="2" customFormat="1" ht="24.15" customHeight="1">
      <c r="A212" s="39"/>
      <c r="B212" s="40"/>
      <c r="C212" s="219" t="s">
        <v>8</v>
      </c>
      <c r="D212" s="219" t="s">
        <v>158</v>
      </c>
      <c r="E212" s="220" t="s">
        <v>246</v>
      </c>
      <c r="F212" s="221" t="s">
        <v>247</v>
      </c>
      <c r="G212" s="222" t="s">
        <v>161</v>
      </c>
      <c r="H212" s="223">
        <v>985</v>
      </c>
      <c r="I212" s="224"/>
      <c r="J212" s="225">
        <f>ROUND(I212*H212,2)</f>
        <v>0</v>
      </c>
      <c r="K212" s="221" t="s">
        <v>162</v>
      </c>
      <c r="L212" s="45"/>
      <c r="M212" s="226" t="s">
        <v>1</v>
      </c>
      <c r="N212" s="227" t="s">
        <v>42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163</v>
      </c>
      <c r="AT212" s="230" t="s">
        <v>158</v>
      </c>
      <c r="AU212" s="230" t="s">
        <v>164</v>
      </c>
      <c r="AY212" s="18" t="s">
        <v>156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164</v>
      </c>
      <c r="BK212" s="231">
        <f>ROUND(I212*H212,2)</f>
        <v>0</v>
      </c>
      <c r="BL212" s="18" t="s">
        <v>163</v>
      </c>
      <c r="BM212" s="230" t="s">
        <v>248</v>
      </c>
    </row>
    <row r="213" s="2" customFormat="1">
      <c r="A213" s="39"/>
      <c r="B213" s="40"/>
      <c r="C213" s="41"/>
      <c r="D213" s="232" t="s">
        <v>166</v>
      </c>
      <c r="E213" s="41"/>
      <c r="F213" s="233" t="s">
        <v>249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166</v>
      </c>
      <c r="AU213" s="18" t="s">
        <v>164</v>
      </c>
    </row>
    <row r="214" s="2" customFormat="1">
      <c r="A214" s="39"/>
      <c r="B214" s="40"/>
      <c r="C214" s="41"/>
      <c r="D214" s="237" t="s">
        <v>168</v>
      </c>
      <c r="E214" s="41"/>
      <c r="F214" s="238" t="s">
        <v>250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168</v>
      </c>
      <c r="AU214" s="18" t="s">
        <v>164</v>
      </c>
    </row>
    <row r="215" s="13" customFormat="1">
      <c r="A215" s="13"/>
      <c r="B215" s="239"/>
      <c r="C215" s="240"/>
      <c r="D215" s="232" t="s">
        <v>170</v>
      </c>
      <c r="E215" s="241" t="s">
        <v>1</v>
      </c>
      <c r="F215" s="242" t="s">
        <v>251</v>
      </c>
      <c r="G215" s="240"/>
      <c r="H215" s="243">
        <v>985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170</v>
      </c>
      <c r="AU215" s="249" t="s">
        <v>164</v>
      </c>
      <c r="AV215" s="13" t="s">
        <v>164</v>
      </c>
      <c r="AW215" s="13" t="s">
        <v>33</v>
      </c>
      <c r="AX215" s="13" t="s">
        <v>76</v>
      </c>
      <c r="AY215" s="249" t="s">
        <v>156</v>
      </c>
    </row>
    <row r="216" s="14" customFormat="1">
      <c r="A216" s="14"/>
      <c r="B216" s="250"/>
      <c r="C216" s="251"/>
      <c r="D216" s="232" t="s">
        <v>170</v>
      </c>
      <c r="E216" s="252" t="s">
        <v>1</v>
      </c>
      <c r="F216" s="253" t="s">
        <v>172</v>
      </c>
      <c r="G216" s="251"/>
      <c r="H216" s="254">
        <v>985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0" t="s">
        <v>170</v>
      </c>
      <c r="AU216" s="260" t="s">
        <v>164</v>
      </c>
      <c r="AV216" s="14" t="s">
        <v>163</v>
      </c>
      <c r="AW216" s="14" t="s">
        <v>33</v>
      </c>
      <c r="AX216" s="14" t="s">
        <v>84</v>
      </c>
      <c r="AY216" s="260" t="s">
        <v>156</v>
      </c>
    </row>
    <row r="217" s="12" customFormat="1" ht="22.8" customHeight="1">
      <c r="A217" s="12"/>
      <c r="B217" s="203"/>
      <c r="C217" s="204"/>
      <c r="D217" s="205" t="s">
        <v>75</v>
      </c>
      <c r="E217" s="217" t="s">
        <v>164</v>
      </c>
      <c r="F217" s="217" t="s">
        <v>252</v>
      </c>
      <c r="G217" s="204"/>
      <c r="H217" s="204"/>
      <c r="I217" s="207"/>
      <c r="J217" s="218">
        <f>BK217</f>
        <v>0</v>
      </c>
      <c r="K217" s="204"/>
      <c r="L217" s="209"/>
      <c r="M217" s="210"/>
      <c r="N217" s="211"/>
      <c r="O217" s="211"/>
      <c r="P217" s="212">
        <f>SUM(P218:P327)</f>
        <v>0</v>
      </c>
      <c r="Q217" s="211"/>
      <c r="R217" s="212">
        <f>SUM(R218:R327)</f>
        <v>83.266841339999999</v>
      </c>
      <c r="S217" s="211"/>
      <c r="T217" s="213">
        <f>SUM(T218:T327)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4" t="s">
        <v>84</v>
      </c>
      <c r="AT217" s="215" t="s">
        <v>75</v>
      </c>
      <c r="AU217" s="215" t="s">
        <v>84</v>
      </c>
      <c r="AY217" s="214" t="s">
        <v>156</v>
      </c>
      <c r="BK217" s="216">
        <f>SUM(BK218:BK327)</f>
        <v>0</v>
      </c>
    </row>
    <row r="218" s="2" customFormat="1" ht="37.8" customHeight="1">
      <c r="A218" s="39"/>
      <c r="B218" s="40"/>
      <c r="C218" s="219" t="s">
        <v>253</v>
      </c>
      <c r="D218" s="219" t="s">
        <v>158</v>
      </c>
      <c r="E218" s="220" t="s">
        <v>254</v>
      </c>
      <c r="F218" s="221" t="s">
        <v>255</v>
      </c>
      <c r="G218" s="222" t="s">
        <v>256</v>
      </c>
      <c r="H218" s="223">
        <v>54</v>
      </c>
      <c r="I218" s="224"/>
      <c r="J218" s="225">
        <f>ROUND(I218*H218,2)</f>
        <v>0</v>
      </c>
      <c r="K218" s="221" t="s">
        <v>162</v>
      </c>
      <c r="L218" s="45"/>
      <c r="M218" s="226" t="s">
        <v>1</v>
      </c>
      <c r="N218" s="227" t="s">
        <v>42</v>
      </c>
      <c r="O218" s="92"/>
      <c r="P218" s="228">
        <f>O218*H218</f>
        <v>0</v>
      </c>
      <c r="Q218" s="228">
        <v>0.16127</v>
      </c>
      <c r="R218" s="228">
        <f>Q218*H218</f>
        <v>8.7085799999999995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163</v>
      </c>
      <c r="AT218" s="230" t="s">
        <v>158</v>
      </c>
      <c r="AU218" s="230" t="s">
        <v>164</v>
      </c>
      <c r="AY218" s="18" t="s">
        <v>156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164</v>
      </c>
      <c r="BK218" s="231">
        <f>ROUND(I218*H218,2)</f>
        <v>0</v>
      </c>
      <c r="BL218" s="18" t="s">
        <v>163</v>
      </c>
      <c r="BM218" s="230" t="s">
        <v>257</v>
      </c>
    </row>
    <row r="219" s="2" customFormat="1">
      <c r="A219" s="39"/>
      <c r="B219" s="40"/>
      <c r="C219" s="41"/>
      <c r="D219" s="232" t="s">
        <v>166</v>
      </c>
      <c r="E219" s="41"/>
      <c r="F219" s="233" t="s">
        <v>258</v>
      </c>
      <c r="G219" s="41"/>
      <c r="H219" s="41"/>
      <c r="I219" s="234"/>
      <c r="J219" s="41"/>
      <c r="K219" s="41"/>
      <c r="L219" s="45"/>
      <c r="M219" s="235"/>
      <c r="N219" s="23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166</v>
      </c>
      <c r="AU219" s="18" t="s">
        <v>164</v>
      </c>
    </row>
    <row r="220" s="2" customFormat="1">
      <c r="A220" s="39"/>
      <c r="B220" s="40"/>
      <c r="C220" s="41"/>
      <c r="D220" s="237" t="s">
        <v>168</v>
      </c>
      <c r="E220" s="41"/>
      <c r="F220" s="238" t="s">
        <v>259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168</v>
      </c>
      <c r="AU220" s="18" t="s">
        <v>164</v>
      </c>
    </row>
    <row r="221" s="13" customFormat="1">
      <c r="A221" s="13"/>
      <c r="B221" s="239"/>
      <c r="C221" s="240"/>
      <c r="D221" s="232" t="s">
        <v>170</v>
      </c>
      <c r="E221" s="241" t="s">
        <v>1</v>
      </c>
      <c r="F221" s="242" t="s">
        <v>260</v>
      </c>
      <c r="G221" s="240"/>
      <c r="H221" s="243">
        <v>54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170</v>
      </c>
      <c r="AU221" s="249" t="s">
        <v>164</v>
      </c>
      <c r="AV221" s="13" t="s">
        <v>164</v>
      </c>
      <c r="AW221" s="13" t="s">
        <v>33</v>
      </c>
      <c r="AX221" s="13" t="s">
        <v>76</v>
      </c>
      <c r="AY221" s="249" t="s">
        <v>156</v>
      </c>
    </row>
    <row r="222" s="14" customFormat="1">
      <c r="A222" s="14"/>
      <c r="B222" s="250"/>
      <c r="C222" s="251"/>
      <c r="D222" s="232" t="s">
        <v>170</v>
      </c>
      <c r="E222" s="252" t="s">
        <v>1</v>
      </c>
      <c r="F222" s="253" t="s">
        <v>172</v>
      </c>
      <c r="G222" s="251"/>
      <c r="H222" s="254">
        <v>54</v>
      </c>
      <c r="I222" s="255"/>
      <c r="J222" s="251"/>
      <c r="K222" s="251"/>
      <c r="L222" s="256"/>
      <c r="M222" s="257"/>
      <c r="N222" s="258"/>
      <c r="O222" s="258"/>
      <c r="P222" s="258"/>
      <c r="Q222" s="258"/>
      <c r="R222" s="258"/>
      <c r="S222" s="258"/>
      <c r="T222" s="25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0" t="s">
        <v>170</v>
      </c>
      <c r="AU222" s="260" t="s">
        <v>164</v>
      </c>
      <c r="AV222" s="14" t="s">
        <v>163</v>
      </c>
      <c r="AW222" s="14" t="s">
        <v>33</v>
      </c>
      <c r="AX222" s="14" t="s">
        <v>84</v>
      </c>
      <c r="AY222" s="260" t="s">
        <v>156</v>
      </c>
    </row>
    <row r="223" s="2" customFormat="1" ht="24.15" customHeight="1">
      <c r="A223" s="39"/>
      <c r="B223" s="40"/>
      <c r="C223" s="219" t="s">
        <v>261</v>
      </c>
      <c r="D223" s="219" t="s">
        <v>158</v>
      </c>
      <c r="E223" s="220" t="s">
        <v>262</v>
      </c>
      <c r="F223" s="221" t="s">
        <v>263</v>
      </c>
      <c r="G223" s="222" t="s">
        <v>161</v>
      </c>
      <c r="H223" s="223">
        <v>128.90799999999999</v>
      </c>
      <c r="I223" s="224"/>
      <c r="J223" s="225">
        <f>ROUND(I223*H223,2)</f>
        <v>0</v>
      </c>
      <c r="K223" s="221" t="s">
        <v>162</v>
      </c>
      <c r="L223" s="45"/>
      <c r="M223" s="226" t="s">
        <v>1</v>
      </c>
      <c r="N223" s="227" t="s">
        <v>42</v>
      </c>
      <c r="O223" s="92"/>
      <c r="P223" s="228">
        <f>O223*H223</f>
        <v>0</v>
      </c>
      <c r="Q223" s="228">
        <v>0.00010000000000000001</v>
      </c>
      <c r="R223" s="228">
        <f>Q223*H223</f>
        <v>0.012890799999999999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163</v>
      </c>
      <c r="AT223" s="230" t="s">
        <v>158</v>
      </c>
      <c r="AU223" s="230" t="s">
        <v>164</v>
      </c>
      <c r="AY223" s="18" t="s">
        <v>156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164</v>
      </c>
      <c r="BK223" s="231">
        <f>ROUND(I223*H223,2)</f>
        <v>0</v>
      </c>
      <c r="BL223" s="18" t="s">
        <v>163</v>
      </c>
      <c r="BM223" s="230" t="s">
        <v>264</v>
      </c>
    </row>
    <row r="224" s="2" customFormat="1">
      <c r="A224" s="39"/>
      <c r="B224" s="40"/>
      <c r="C224" s="41"/>
      <c r="D224" s="232" t="s">
        <v>166</v>
      </c>
      <c r="E224" s="41"/>
      <c r="F224" s="233" t="s">
        <v>265</v>
      </c>
      <c r="G224" s="41"/>
      <c r="H224" s="41"/>
      <c r="I224" s="234"/>
      <c r="J224" s="41"/>
      <c r="K224" s="41"/>
      <c r="L224" s="45"/>
      <c r="M224" s="235"/>
      <c r="N224" s="236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166</v>
      </c>
      <c r="AU224" s="18" t="s">
        <v>164</v>
      </c>
    </row>
    <row r="225" s="2" customFormat="1">
      <c r="A225" s="39"/>
      <c r="B225" s="40"/>
      <c r="C225" s="41"/>
      <c r="D225" s="237" t="s">
        <v>168</v>
      </c>
      <c r="E225" s="41"/>
      <c r="F225" s="238" t="s">
        <v>266</v>
      </c>
      <c r="G225" s="41"/>
      <c r="H225" s="41"/>
      <c r="I225" s="234"/>
      <c r="J225" s="41"/>
      <c r="K225" s="41"/>
      <c r="L225" s="45"/>
      <c r="M225" s="235"/>
      <c r="N225" s="23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168</v>
      </c>
      <c r="AU225" s="18" t="s">
        <v>164</v>
      </c>
    </row>
    <row r="226" s="13" customFormat="1">
      <c r="A226" s="13"/>
      <c r="B226" s="239"/>
      <c r="C226" s="240"/>
      <c r="D226" s="232" t="s">
        <v>170</v>
      </c>
      <c r="E226" s="241" t="s">
        <v>1</v>
      </c>
      <c r="F226" s="242" t="s">
        <v>267</v>
      </c>
      <c r="G226" s="240"/>
      <c r="H226" s="243">
        <v>128.90799999999999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170</v>
      </c>
      <c r="AU226" s="249" t="s">
        <v>164</v>
      </c>
      <c r="AV226" s="13" t="s">
        <v>164</v>
      </c>
      <c r="AW226" s="13" t="s">
        <v>33</v>
      </c>
      <c r="AX226" s="13" t="s">
        <v>76</v>
      </c>
      <c r="AY226" s="249" t="s">
        <v>156</v>
      </c>
    </row>
    <row r="227" s="14" customFormat="1">
      <c r="A227" s="14"/>
      <c r="B227" s="250"/>
      <c r="C227" s="251"/>
      <c r="D227" s="232" t="s">
        <v>170</v>
      </c>
      <c r="E227" s="252" t="s">
        <v>1</v>
      </c>
      <c r="F227" s="253" t="s">
        <v>172</v>
      </c>
      <c r="G227" s="251"/>
      <c r="H227" s="254">
        <v>128.90799999999999</v>
      </c>
      <c r="I227" s="255"/>
      <c r="J227" s="251"/>
      <c r="K227" s="251"/>
      <c r="L227" s="256"/>
      <c r="M227" s="257"/>
      <c r="N227" s="258"/>
      <c r="O227" s="258"/>
      <c r="P227" s="258"/>
      <c r="Q227" s="258"/>
      <c r="R227" s="258"/>
      <c r="S227" s="258"/>
      <c r="T227" s="25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0" t="s">
        <v>170</v>
      </c>
      <c r="AU227" s="260" t="s">
        <v>164</v>
      </c>
      <c r="AV227" s="14" t="s">
        <v>163</v>
      </c>
      <c r="AW227" s="14" t="s">
        <v>33</v>
      </c>
      <c r="AX227" s="14" t="s">
        <v>84</v>
      </c>
      <c r="AY227" s="260" t="s">
        <v>156</v>
      </c>
    </row>
    <row r="228" s="2" customFormat="1" ht="24.15" customHeight="1">
      <c r="A228" s="39"/>
      <c r="B228" s="40"/>
      <c r="C228" s="261" t="s">
        <v>268</v>
      </c>
      <c r="D228" s="261" t="s">
        <v>241</v>
      </c>
      <c r="E228" s="262" t="s">
        <v>269</v>
      </c>
      <c r="F228" s="263" t="s">
        <v>270</v>
      </c>
      <c r="G228" s="264" t="s">
        <v>161</v>
      </c>
      <c r="H228" s="265">
        <v>152.69200000000001</v>
      </c>
      <c r="I228" s="266"/>
      <c r="J228" s="267">
        <f>ROUND(I228*H228,2)</f>
        <v>0</v>
      </c>
      <c r="K228" s="263" t="s">
        <v>162</v>
      </c>
      <c r="L228" s="268"/>
      <c r="M228" s="269" t="s">
        <v>1</v>
      </c>
      <c r="N228" s="270" t="s">
        <v>42</v>
      </c>
      <c r="O228" s="92"/>
      <c r="P228" s="228">
        <f>O228*H228</f>
        <v>0</v>
      </c>
      <c r="Q228" s="228">
        <v>0.00020000000000000001</v>
      </c>
      <c r="R228" s="228">
        <f>Q228*H228</f>
        <v>0.030538400000000004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219</v>
      </c>
      <c r="AT228" s="230" t="s">
        <v>241</v>
      </c>
      <c r="AU228" s="230" t="s">
        <v>164</v>
      </c>
      <c r="AY228" s="18" t="s">
        <v>156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164</v>
      </c>
      <c r="BK228" s="231">
        <f>ROUND(I228*H228,2)</f>
        <v>0</v>
      </c>
      <c r="BL228" s="18" t="s">
        <v>163</v>
      </c>
      <c r="BM228" s="230" t="s">
        <v>271</v>
      </c>
    </row>
    <row r="229" s="2" customFormat="1">
      <c r="A229" s="39"/>
      <c r="B229" s="40"/>
      <c r="C229" s="41"/>
      <c r="D229" s="232" t="s">
        <v>166</v>
      </c>
      <c r="E229" s="41"/>
      <c r="F229" s="233" t="s">
        <v>270</v>
      </c>
      <c r="G229" s="41"/>
      <c r="H229" s="41"/>
      <c r="I229" s="234"/>
      <c r="J229" s="41"/>
      <c r="K229" s="41"/>
      <c r="L229" s="45"/>
      <c r="M229" s="235"/>
      <c r="N229" s="236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166</v>
      </c>
      <c r="AU229" s="18" t="s">
        <v>164</v>
      </c>
    </row>
    <row r="230" s="13" customFormat="1">
      <c r="A230" s="13"/>
      <c r="B230" s="239"/>
      <c r="C230" s="240"/>
      <c r="D230" s="232" t="s">
        <v>170</v>
      </c>
      <c r="E230" s="240"/>
      <c r="F230" s="242" t="s">
        <v>272</v>
      </c>
      <c r="G230" s="240"/>
      <c r="H230" s="243">
        <v>152.69200000000001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170</v>
      </c>
      <c r="AU230" s="249" t="s">
        <v>164</v>
      </c>
      <c r="AV230" s="13" t="s">
        <v>164</v>
      </c>
      <c r="AW230" s="13" t="s">
        <v>4</v>
      </c>
      <c r="AX230" s="13" t="s">
        <v>84</v>
      </c>
      <c r="AY230" s="249" t="s">
        <v>156</v>
      </c>
    </row>
    <row r="231" s="2" customFormat="1" ht="37.8" customHeight="1">
      <c r="A231" s="39"/>
      <c r="B231" s="40"/>
      <c r="C231" s="219" t="s">
        <v>273</v>
      </c>
      <c r="D231" s="219" t="s">
        <v>158</v>
      </c>
      <c r="E231" s="220" t="s">
        <v>274</v>
      </c>
      <c r="F231" s="221" t="s">
        <v>275</v>
      </c>
      <c r="G231" s="222" t="s">
        <v>256</v>
      </c>
      <c r="H231" s="223">
        <v>150</v>
      </c>
      <c r="I231" s="224"/>
      <c r="J231" s="225">
        <f>ROUND(I231*H231,2)</f>
        <v>0</v>
      </c>
      <c r="K231" s="221" t="s">
        <v>162</v>
      </c>
      <c r="L231" s="45"/>
      <c r="M231" s="226" t="s">
        <v>1</v>
      </c>
      <c r="N231" s="227" t="s">
        <v>42</v>
      </c>
      <c r="O231" s="92"/>
      <c r="P231" s="228">
        <f>O231*H231</f>
        <v>0</v>
      </c>
      <c r="Q231" s="228">
        <v>0.00076000000000000004</v>
      </c>
      <c r="R231" s="228">
        <f>Q231*H231</f>
        <v>0.114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163</v>
      </c>
      <c r="AT231" s="230" t="s">
        <v>158</v>
      </c>
      <c r="AU231" s="230" t="s">
        <v>164</v>
      </c>
      <c r="AY231" s="18" t="s">
        <v>156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164</v>
      </c>
      <c r="BK231" s="231">
        <f>ROUND(I231*H231,2)</f>
        <v>0</v>
      </c>
      <c r="BL231" s="18" t="s">
        <v>163</v>
      </c>
      <c r="BM231" s="230" t="s">
        <v>276</v>
      </c>
    </row>
    <row r="232" s="2" customFormat="1">
      <c r="A232" s="39"/>
      <c r="B232" s="40"/>
      <c r="C232" s="41"/>
      <c r="D232" s="232" t="s">
        <v>166</v>
      </c>
      <c r="E232" s="41"/>
      <c r="F232" s="233" t="s">
        <v>277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166</v>
      </c>
      <c r="AU232" s="18" t="s">
        <v>164</v>
      </c>
    </row>
    <row r="233" s="2" customFormat="1">
      <c r="A233" s="39"/>
      <c r="B233" s="40"/>
      <c r="C233" s="41"/>
      <c r="D233" s="237" t="s">
        <v>168</v>
      </c>
      <c r="E233" s="41"/>
      <c r="F233" s="238" t="s">
        <v>278</v>
      </c>
      <c r="G233" s="41"/>
      <c r="H233" s="41"/>
      <c r="I233" s="234"/>
      <c r="J233" s="41"/>
      <c r="K233" s="41"/>
      <c r="L233" s="45"/>
      <c r="M233" s="235"/>
      <c r="N233" s="236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168</v>
      </c>
      <c r="AU233" s="18" t="s">
        <v>164</v>
      </c>
    </row>
    <row r="234" s="2" customFormat="1" ht="24.15" customHeight="1">
      <c r="A234" s="39"/>
      <c r="B234" s="40"/>
      <c r="C234" s="219" t="s">
        <v>279</v>
      </c>
      <c r="D234" s="219" t="s">
        <v>158</v>
      </c>
      <c r="E234" s="220" t="s">
        <v>280</v>
      </c>
      <c r="F234" s="221" t="s">
        <v>281</v>
      </c>
      <c r="G234" s="222" t="s">
        <v>256</v>
      </c>
      <c r="H234" s="223">
        <v>10</v>
      </c>
      <c r="I234" s="224"/>
      <c r="J234" s="225">
        <f>ROUND(I234*H234,2)</f>
        <v>0</v>
      </c>
      <c r="K234" s="221" t="s">
        <v>162</v>
      </c>
      <c r="L234" s="45"/>
      <c r="M234" s="226" t="s">
        <v>1</v>
      </c>
      <c r="N234" s="227" t="s">
        <v>42</v>
      </c>
      <c r="O234" s="92"/>
      <c r="P234" s="228">
        <f>O234*H234</f>
        <v>0</v>
      </c>
      <c r="Q234" s="228">
        <v>0.00149</v>
      </c>
      <c r="R234" s="228">
        <f>Q234*H234</f>
        <v>0.0149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163</v>
      </c>
      <c r="AT234" s="230" t="s">
        <v>158</v>
      </c>
      <c r="AU234" s="230" t="s">
        <v>164</v>
      </c>
      <c r="AY234" s="18" t="s">
        <v>156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164</v>
      </c>
      <c r="BK234" s="231">
        <f>ROUND(I234*H234,2)</f>
        <v>0</v>
      </c>
      <c r="BL234" s="18" t="s">
        <v>163</v>
      </c>
      <c r="BM234" s="230" t="s">
        <v>282</v>
      </c>
    </row>
    <row r="235" s="2" customFormat="1">
      <c r="A235" s="39"/>
      <c r="B235" s="40"/>
      <c r="C235" s="41"/>
      <c r="D235" s="232" t="s">
        <v>166</v>
      </c>
      <c r="E235" s="41"/>
      <c r="F235" s="233" t="s">
        <v>283</v>
      </c>
      <c r="G235" s="41"/>
      <c r="H235" s="41"/>
      <c r="I235" s="234"/>
      <c r="J235" s="41"/>
      <c r="K235" s="41"/>
      <c r="L235" s="45"/>
      <c r="M235" s="235"/>
      <c r="N235" s="236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166</v>
      </c>
      <c r="AU235" s="18" t="s">
        <v>164</v>
      </c>
    </row>
    <row r="236" s="2" customFormat="1">
      <c r="A236" s="39"/>
      <c r="B236" s="40"/>
      <c r="C236" s="41"/>
      <c r="D236" s="237" t="s">
        <v>168</v>
      </c>
      <c r="E236" s="41"/>
      <c r="F236" s="238" t="s">
        <v>284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168</v>
      </c>
      <c r="AU236" s="18" t="s">
        <v>164</v>
      </c>
    </row>
    <row r="237" s="2" customFormat="1" ht="24.15" customHeight="1">
      <c r="A237" s="39"/>
      <c r="B237" s="40"/>
      <c r="C237" s="219" t="s">
        <v>285</v>
      </c>
      <c r="D237" s="219" t="s">
        <v>158</v>
      </c>
      <c r="E237" s="220" t="s">
        <v>286</v>
      </c>
      <c r="F237" s="221" t="s">
        <v>287</v>
      </c>
      <c r="G237" s="222" t="s">
        <v>256</v>
      </c>
      <c r="H237" s="223">
        <v>4</v>
      </c>
      <c r="I237" s="224"/>
      <c r="J237" s="225">
        <f>ROUND(I237*H237,2)</f>
        <v>0</v>
      </c>
      <c r="K237" s="221" t="s">
        <v>162</v>
      </c>
      <c r="L237" s="45"/>
      <c r="M237" s="226" t="s">
        <v>1</v>
      </c>
      <c r="N237" s="227" t="s">
        <v>42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163</v>
      </c>
      <c r="AT237" s="230" t="s">
        <v>158</v>
      </c>
      <c r="AU237" s="230" t="s">
        <v>164</v>
      </c>
      <c r="AY237" s="18" t="s">
        <v>156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164</v>
      </c>
      <c r="BK237" s="231">
        <f>ROUND(I237*H237,2)</f>
        <v>0</v>
      </c>
      <c r="BL237" s="18" t="s">
        <v>163</v>
      </c>
      <c r="BM237" s="230" t="s">
        <v>288</v>
      </c>
    </row>
    <row r="238" s="2" customFormat="1">
      <c r="A238" s="39"/>
      <c r="B238" s="40"/>
      <c r="C238" s="41"/>
      <c r="D238" s="232" t="s">
        <v>166</v>
      </c>
      <c r="E238" s="41"/>
      <c r="F238" s="233" t="s">
        <v>289</v>
      </c>
      <c r="G238" s="41"/>
      <c r="H238" s="41"/>
      <c r="I238" s="234"/>
      <c r="J238" s="41"/>
      <c r="K238" s="41"/>
      <c r="L238" s="45"/>
      <c r="M238" s="235"/>
      <c r="N238" s="236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166</v>
      </c>
      <c r="AU238" s="18" t="s">
        <v>164</v>
      </c>
    </row>
    <row r="239" s="2" customFormat="1">
      <c r="A239" s="39"/>
      <c r="B239" s="40"/>
      <c r="C239" s="41"/>
      <c r="D239" s="237" t="s">
        <v>168</v>
      </c>
      <c r="E239" s="41"/>
      <c r="F239" s="238" t="s">
        <v>290</v>
      </c>
      <c r="G239" s="41"/>
      <c r="H239" s="41"/>
      <c r="I239" s="234"/>
      <c r="J239" s="41"/>
      <c r="K239" s="41"/>
      <c r="L239" s="45"/>
      <c r="M239" s="235"/>
      <c r="N239" s="236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168</v>
      </c>
      <c r="AU239" s="18" t="s">
        <v>164</v>
      </c>
    </row>
    <row r="240" s="13" customFormat="1">
      <c r="A240" s="13"/>
      <c r="B240" s="239"/>
      <c r="C240" s="240"/>
      <c r="D240" s="232" t="s">
        <v>170</v>
      </c>
      <c r="E240" s="241" t="s">
        <v>1</v>
      </c>
      <c r="F240" s="242" t="s">
        <v>291</v>
      </c>
      <c r="G240" s="240"/>
      <c r="H240" s="243">
        <v>1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170</v>
      </c>
      <c r="AU240" s="249" t="s">
        <v>164</v>
      </c>
      <c r="AV240" s="13" t="s">
        <v>164</v>
      </c>
      <c r="AW240" s="13" t="s">
        <v>33</v>
      </c>
      <c r="AX240" s="13" t="s">
        <v>76</v>
      </c>
      <c r="AY240" s="249" t="s">
        <v>156</v>
      </c>
    </row>
    <row r="241" s="13" customFormat="1">
      <c r="A241" s="13"/>
      <c r="B241" s="239"/>
      <c r="C241" s="240"/>
      <c r="D241" s="232" t="s">
        <v>170</v>
      </c>
      <c r="E241" s="241" t="s">
        <v>1</v>
      </c>
      <c r="F241" s="242" t="s">
        <v>292</v>
      </c>
      <c r="G241" s="240"/>
      <c r="H241" s="243">
        <v>2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170</v>
      </c>
      <c r="AU241" s="249" t="s">
        <v>164</v>
      </c>
      <c r="AV241" s="13" t="s">
        <v>164</v>
      </c>
      <c r="AW241" s="13" t="s">
        <v>33</v>
      </c>
      <c r="AX241" s="13" t="s">
        <v>76</v>
      </c>
      <c r="AY241" s="249" t="s">
        <v>156</v>
      </c>
    </row>
    <row r="242" s="13" customFormat="1">
      <c r="A242" s="13"/>
      <c r="B242" s="239"/>
      <c r="C242" s="240"/>
      <c r="D242" s="232" t="s">
        <v>170</v>
      </c>
      <c r="E242" s="241" t="s">
        <v>1</v>
      </c>
      <c r="F242" s="242" t="s">
        <v>293</v>
      </c>
      <c r="G242" s="240"/>
      <c r="H242" s="243">
        <v>1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170</v>
      </c>
      <c r="AU242" s="249" t="s">
        <v>164</v>
      </c>
      <c r="AV242" s="13" t="s">
        <v>164</v>
      </c>
      <c r="AW242" s="13" t="s">
        <v>33</v>
      </c>
      <c r="AX242" s="13" t="s">
        <v>76</v>
      </c>
      <c r="AY242" s="249" t="s">
        <v>156</v>
      </c>
    </row>
    <row r="243" s="14" customFormat="1">
      <c r="A243" s="14"/>
      <c r="B243" s="250"/>
      <c r="C243" s="251"/>
      <c r="D243" s="232" t="s">
        <v>170</v>
      </c>
      <c r="E243" s="252" t="s">
        <v>1</v>
      </c>
      <c r="F243" s="253" t="s">
        <v>172</v>
      </c>
      <c r="G243" s="251"/>
      <c r="H243" s="254">
        <v>4</v>
      </c>
      <c r="I243" s="255"/>
      <c r="J243" s="251"/>
      <c r="K243" s="251"/>
      <c r="L243" s="256"/>
      <c r="M243" s="257"/>
      <c r="N243" s="258"/>
      <c r="O243" s="258"/>
      <c r="P243" s="258"/>
      <c r="Q243" s="258"/>
      <c r="R243" s="258"/>
      <c r="S243" s="258"/>
      <c r="T243" s="25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0" t="s">
        <v>170</v>
      </c>
      <c r="AU243" s="260" t="s">
        <v>164</v>
      </c>
      <c r="AV243" s="14" t="s">
        <v>163</v>
      </c>
      <c r="AW243" s="14" t="s">
        <v>33</v>
      </c>
      <c r="AX243" s="14" t="s">
        <v>84</v>
      </c>
      <c r="AY243" s="260" t="s">
        <v>156</v>
      </c>
    </row>
    <row r="244" s="2" customFormat="1" ht="24.15" customHeight="1">
      <c r="A244" s="39"/>
      <c r="B244" s="40"/>
      <c r="C244" s="261" t="s">
        <v>294</v>
      </c>
      <c r="D244" s="261" t="s">
        <v>241</v>
      </c>
      <c r="E244" s="262" t="s">
        <v>295</v>
      </c>
      <c r="F244" s="263" t="s">
        <v>296</v>
      </c>
      <c r="G244" s="264" t="s">
        <v>256</v>
      </c>
      <c r="H244" s="265">
        <v>4.2000000000000002</v>
      </c>
      <c r="I244" s="266"/>
      <c r="J244" s="267">
        <f>ROUND(I244*H244,2)</f>
        <v>0</v>
      </c>
      <c r="K244" s="263" t="s">
        <v>162</v>
      </c>
      <c r="L244" s="268"/>
      <c r="M244" s="269" t="s">
        <v>1</v>
      </c>
      <c r="N244" s="270" t="s">
        <v>42</v>
      </c>
      <c r="O244" s="92"/>
      <c r="P244" s="228">
        <f>O244*H244</f>
        <v>0</v>
      </c>
      <c r="Q244" s="228">
        <v>0.0264</v>
      </c>
      <c r="R244" s="228">
        <f>Q244*H244</f>
        <v>0.11088000000000001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219</v>
      </c>
      <c r="AT244" s="230" t="s">
        <v>241</v>
      </c>
      <c r="AU244" s="230" t="s">
        <v>164</v>
      </c>
      <c r="AY244" s="18" t="s">
        <v>156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164</v>
      </c>
      <c r="BK244" s="231">
        <f>ROUND(I244*H244,2)</f>
        <v>0</v>
      </c>
      <c r="BL244" s="18" t="s">
        <v>163</v>
      </c>
      <c r="BM244" s="230" t="s">
        <v>297</v>
      </c>
    </row>
    <row r="245" s="2" customFormat="1">
      <c r="A245" s="39"/>
      <c r="B245" s="40"/>
      <c r="C245" s="41"/>
      <c r="D245" s="232" t="s">
        <v>166</v>
      </c>
      <c r="E245" s="41"/>
      <c r="F245" s="233" t="s">
        <v>296</v>
      </c>
      <c r="G245" s="41"/>
      <c r="H245" s="41"/>
      <c r="I245" s="234"/>
      <c r="J245" s="41"/>
      <c r="K245" s="41"/>
      <c r="L245" s="45"/>
      <c r="M245" s="235"/>
      <c r="N245" s="236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166</v>
      </c>
      <c r="AU245" s="18" t="s">
        <v>164</v>
      </c>
    </row>
    <row r="246" s="13" customFormat="1">
      <c r="A246" s="13"/>
      <c r="B246" s="239"/>
      <c r="C246" s="240"/>
      <c r="D246" s="232" t="s">
        <v>170</v>
      </c>
      <c r="E246" s="240"/>
      <c r="F246" s="242" t="s">
        <v>298</v>
      </c>
      <c r="G246" s="240"/>
      <c r="H246" s="243">
        <v>4.2000000000000002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170</v>
      </c>
      <c r="AU246" s="249" t="s">
        <v>164</v>
      </c>
      <c r="AV246" s="13" t="s">
        <v>164</v>
      </c>
      <c r="AW246" s="13" t="s">
        <v>4</v>
      </c>
      <c r="AX246" s="13" t="s">
        <v>84</v>
      </c>
      <c r="AY246" s="249" t="s">
        <v>156</v>
      </c>
    </row>
    <row r="247" s="2" customFormat="1" ht="24.15" customHeight="1">
      <c r="A247" s="39"/>
      <c r="B247" s="40"/>
      <c r="C247" s="219" t="s">
        <v>299</v>
      </c>
      <c r="D247" s="219" t="s">
        <v>158</v>
      </c>
      <c r="E247" s="220" t="s">
        <v>300</v>
      </c>
      <c r="F247" s="221" t="s">
        <v>301</v>
      </c>
      <c r="G247" s="222" t="s">
        <v>175</v>
      </c>
      <c r="H247" s="223">
        <v>24.541</v>
      </c>
      <c r="I247" s="224"/>
      <c r="J247" s="225">
        <f>ROUND(I247*H247,2)</f>
        <v>0</v>
      </c>
      <c r="K247" s="221" t="s">
        <v>162</v>
      </c>
      <c r="L247" s="45"/>
      <c r="M247" s="226" t="s">
        <v>1</v>
      </c>
      <c r="N247" s="227" t="s">
        <v>42</v>
      </c>
      <c r="O247" s="92"/>
      <c r="P247" s="228">
        <f>O247*H247</f>
        <v>0</v>
      </c>
      <c r="Q247" s="228">
        <v>2.1600000000000001</v>
      </c>
      <c r="R247" s="228">
        <f>Q247*H247</f>
        <v>53.008560000000003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163</v>
      </c>
      <c r="AT247" s="230" t="s">
        <v>158</v>
      </c>
      <c r="AU247" s="230" t="s">
        <v>164</v>
      </c>
      <c r="AY247" s="18" t="s">
        <v>156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164</v>
      </c>
      <c r="BK247" s="231">
        <f>ROUND(I247*H247,2)</f>
        <v>0</v>
      </c>
      <c r="BL247" s="18" t="s">
        <v>163</v>
      </c>
      <c r="BM247" s="230" t="s">
        <v>302</v>
      </c>
    </row>
    <row r="248" s="2" customFormat="1">
      <c r="A248" s="39"/>
      <c r="B248" s="40"/>
      <c r="C248" s="41"/>
      <c r="D248" s="232" t="s">
        <v>166</v>
      </c>
      <c r="E248" s="41"/>
      <c r="F248" s="233" t="s">
        <v>303</v>
      </c>
      <c r="G248" s="41"/>
      <c r="H248" s="41"/>
      <c r="I248" s="234"/>
      <c r="J248" s="41"/>
      <c r="K248" s="41"/>
      <c r="L248" s="45"/>
      <c r="M248" s="235"/>
      <c r="N248" s="23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166</v>
      </c>
      <c r="AU248" s="18" t="s">
        <v>164</v>
      </c>
    </row>
    <row r="249" s="2" customFormat="1">
      <c r="A249" s="39"/>
      <c r="B249" s="40"/>
      <c r="C249" s="41"/>
      <c r="D249" s="237" t="s">
        <v>168</v>
      </c>
      <c r="E249" s="41"/>
      <c r="F249" s="238" t="s">
        <v>304</v>
      </c>
      <c r="G249" s="41"/>
      <c r="H249" s="41"/>
      <c r="I249" s="234"/>
      <c r="J249" s="41"/>
      <c r="K249" s="41"/>
      <c r="L249" s="45"/>
      <c r="M249" s="235"/>
      <c r="N249" s="236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168</v>
      </c>
      <c r="AU249" s="18" t="s">
        <v>164</v>
      </c>
    </row>
    <row r="250" s="15" customFormat="1">
      <c r="A250" s="15"/>
      <c r="B250" s="271"/>
      <c r="C250" s="272"/>
      <c r="D250" s="232" t="s">
        <v>170</v>
      </c>
      <c r="E250" s="273" t="s">
        <v>1</v>
      </c>
      <c r="F250" s="274" t="s">
        <v>305</v>
      </c>
      <c r="G250" s="272"/>
      <c r="H250" s="273" t="s">
        <v>1</v>
      </c>
      <c r="I250" s="275"/>
      <c r="J250" s="272"/>
      <c r="K250" s="272"/>
      <c r="L250" s="276"/>
      <c r="M250" s="277"/>
      <c r="N250" s="278"/>
      <c r="O250" s="278"/>
      <c r="P250" s="278"/>
      <c r="Q250" s="278"/>
      <c r="R250" s="278"/>
      <c r="S250" s="278"/>
      <c r="T250" s="279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80" t="s">
        <v>170</v>
      </c>
      <c r="AU250" s="280" t="s">
        <v>164</v>
      </c>
      <c r="AV250" s="15" t="s">
        <v>84</v>
      </c>
      <c r="AW250" s="15" t="s">
        <v>33</v>
      </c>
      <c r="AX250" s="15" t="s">
        <v>76</v>
      </c>
      <c r="AY250" s="280" t="s">
        <v>156</v>
      </c>
    </row>
    <row r="251" s="13" customFormat="1">
      <c r="A251" s="13"/>
      <c r="B251" s="239"/>
      <c r="C251" s="240"/>
      <c r="D251" s="232" t="s">
        <v>170</v>
      </c>
      <c r="E251" s="241" t="s">
        <v>1</v>
      </c>
      <c r="F251" s="242" t="s">
        <v>306</v>
      </c>
      <c r="G251" s="240"/>
      <c r="H251" s="243">
        <v>4.1680000000000001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170</v>
      </c>
      <c r="AU251" s="249" t="s">
        <v>164</v>
      </c>
      <c r="AV251" s="13" t="s">
        <v>164</v>
      </c>
      <c r="AW251" s="13" t="s">
        <v>33</v>
      </c>
      <c r="AX251" s="13" t="s">
        <v>76</v>
      </c>
      <c r="AY251" s="249" t="s">
        <v>156</v>
      </c>
    </row>
    <row r="252" s="13" customFormat="1">
      <c r="A252" s="13"/>
      <c r="B252" s="239"/>
      <c r="C252" s="240"/>
      <c r="D252" s="232" t="s">
        <v>170</v>
      </c>
      <c r="E252" s="241" t="s">
        <v>1</v>
      </c>
      <c r="F252" s="242" t="s">
        <v>307</v>
      </c>
      <c r="G252" s="240"/>
      <c r="H252" s="243">
        <v>1.0369999999999999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170</v>
      </c>
      <c r="AU252" s="249" t="s">
        <v>164</v>
      </c>
      <c r="AV252" s="13" t="s">
        <v>164</v>
      </c>
      <c r="AW252" s="13" t="s">
        <v>33</v>
      </c>
      <c r="AX252" s="13" t="s">
        <v>76</v>
      </c>
      <c r="AY252" s="249" t="s">
        <v>156</v>
      </c>
    </row>
    <row r="253" s="16" customFormat="1">
      <c r="A253" s="16"/>
      <c r="B253" s="281"/>
      <c r="C253" s="282"/>
      <c r="D253" s="232" t="s">
        <v>170</v>
      </c>
      <c r="E253" s="283" t="s">
        <v>1</v>
      </c>
      <c r="F253" s="284" t="s">
        <v>308</v>
      </c>
      <c r="G253" s="282"/>
      <c r="H253" s="285">
        <v>5.2050000000000001</v>
      </c>
      <c r="I253" s="286"/>
      <c r="J253" s="282"/>
      <c r="K253" s="282"/>
      <c r="L253" s="287"/>
      <c r="M253" s="288"/>
      <c r="N253" s="289"/>
      <c r="O253" s="289"/>
      <c r="P253" s="289"/>
      <c r="Q253" s="289"/>
      <c r="R253" s="289"/>
      <c r="S253" s="289"/>
      <c r="T253" s="290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91" t="s">
        <v>170</v>
      </c>
      <c r="AU253" s="291" t="s">
        <v>164</v>
      </c>
      <c r="AV253" s="16" t="s">
        <v>180</v>
      </c>
      <c r="AW253" s="16" t="s">
        <v>33</v>
      </c>
      <c r="AX253" s="16" t="s">
        <v>76</v>
      </c>
      <c r="AY253" s="291" t="s">
        <v>156</v>
      </c>
    </row>
    <row r="254" s="15" customFormat="1">
      <c r="A254" s="15"/>
      <c r="B254" s="271"/>
      <c r="C254" s="272"/>
      <c r="D254" s="232" t="s">
        <v>170</v>
      </c>
      <c r="E254" s="273" t="s">
        <v>1</v>
      </c>
      <c r="F254" s="274" t="s">
        <v>309</v>
      </c>
      <c r="G254" s="272"/>
      <c r="H254" s="273" t="s">
        <v>1</v>
      </c>
      <c r="I254" s="275"/>
      <c r="J254" s="272"/>
      <c r="K254" s="272"/>
      <c r="L254" s="276"/>
      <c r="M254" s="277"/>
      <c r="N254" s="278"/>
      <c r="O254" s="278"/>
      <c r="P254" s="278"/>
      <c r="Q254" s="278"/>
      <c r="R254" s="278"/>
      <c r="S254" s="278"/>
      <c r="T254" s="279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80" t="s">
        <v>170</v>
      </c>
      <c r="AU254" s="280" t="s">
        <v>164</v>
      </c>
      <c r="AV254" s="15" t="s">
        <v>84</v>
      </c>
      <c r="AW254" s="15" t="s">
        <v>33</v>
      </c>
      <c r="AX254" s="15" t="s">
        <v>76</v>
      </c>
      <c r="AY254" s="280" t="s">
        <v>156</v>
      </c>
    </row>
    <row r="255" s="13" customFormat="1">
      <c r="A255" s="13"/>
      <c r="B255" s="239"/>
      <c r="C255" s="240"/>
      <c r="D255" s="232" t="s">
        <v>170</v>
      </c>
      <c r="E255" s="241" t="s">
        <v>1</v>
      </c>
      <c r="F255" s="242" t="s">
        <v>310</v>
      </c>
      <c r="G255" s="240"/>
      <c r="H255" s="243">
        <v>19.335999999999999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170</v>
      </c>
      <c r="AU255" s="249" t="s">
        <v>164</v>
      </c>
      <c r="AV255" s="13" t="s">
        <v>164</v>
      </c>
      <c r="AW255" s="13" t="s">
        <v>33</v>
      </c>
      <c r="AX255" s="13" t="s">
        <v>76</v>
      </c>
      <c r="AY255" s="249" t="s">
        <v>156</v>
      </c>
    </row>
    <row r="256" s="16" customFormat="1">
      <c r="A256" s="16"/>
      <c r="B256" s="281"/>
      <c r="C256" s="282"/>
      <c r="D256" s="232" t="s">
        <v>170</v>
      </c>
      <c r="E256" s="283" t="s">
        <v>1</v>
      </c>
      <c r="F256" s="284" t="s">
        <v>308</v>
      </c>
      <c r="G256" s="282"/>
      <c r="H256" s="285">
        <v>19.335999999999999</v>
      </c>
      <c r="I256" s="286"/>
      <c r="J256" s="282"/>
      <c r="K256" s="282"/>
      <c r="L256" s="287"/>
      <c r="M256" s="288"/>
      <c r="N256" s="289"/>
      <c r="O256" s="289"/>
      <c r="P256" s="289"/>
      <c r="Q256" s="289"/>
      <c r="R256" s="289"/>
      <c r="S256" s="289"/>
      <c r="T256" s="290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T256" s="291" t="s">
        <v>170</v>
      </c>
      <c r="AU256" s="291" t="s">
        <v>164</v>
      </c>
      <c r="AV256" s="16" t="s">
        <v>180</v>
      </c>
      <c r="AW256" s="16" t="s">
        <v>33</v>
      </c>
      <c r="AX256" s="16" t="s">
        <v>76</v>
      </c>
      <c r="AY256" s="291" t="s">
        <v>156</v>
      </c>
    </row>
    <row r="257" s="14" customFormat="1">
      <c r="A257" s="14"/>
      <c r="B257" s="250"/>
      <c r="C257" s="251"/>
      <c r="D257" s="232" t="s">
        <v>170</v>
      </c>
      <c r="E257" s="252" t="s">
        <v>1</v>
      </c>
      <c r="F257" s="253" t="s">
        <v>172</v>
      </c>
      <c r="G257" s="251"/>
      <c r="H257" s="254">
        <v>24.541</v>
      </c>
      <c r="I257" s="255"/>
      <c r="J257" s="251"/>
      <c r="K257" s="251"/>
      <c r="L257" s="256"/>
      <c r="M257" s="257"/>
      <c r="N257" s="258"/>
      <c r="O257" s="258"/>
      <c r="P257" s="258"/>
      <c r="Q257" s="258"/>
      <c r="R257" s="258"/>
      <c r="S257" s="258"/>
      <c r="T257" s="25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0" t="s">
        <v>170</v>
      </c>
      <c r="AU257" s="260" t="s">
        <v>164</v>
      </c>
      <c r="AV257" s="14" t="s">
        <v>163</v>
      </c>
      <c r="AW257" s="14" t="s">
        <v>33</v>
      </c>
      <c r="AX257" s="14" t="s">
        <v>84</v>
      </c>
      <c r="AY257" s="260" t="s">
        <v>156</v>
      </c>
    </row>
    <row r="258" s="2" customFormat="1" ht="24.15" customHeight="1">
      <c r="A258" s="39"/>
      <c r="B258" s="40"/>
      <c r="C258" s="219" t="s">
        <v>7</v>
      </c>
      <c r="D258" s="219" t="s">
        <v>158</v>
      </c>
      <c r="E258" s="220" t="s">
        <v>311</v>
      </c>
      <c r="F258" s="221" t="s">
        <v>312</v>
      </c>
      <c r="G258" s="222" t="s">
        <v>175</v>
      </c>
      <c r="H258" s="223">
        <v>19.335999999999999</v>
      </c>
      <c r="I258" s="224"/>
      <c r="J258" s="225">
        <f>ROUND(I258*H258,2)</f>
        <v>0</v>
      </c>
      <c r="K258" s="221" t="s">
        <v>162</v>
      </c>
      <c r="L258" s="45"/>
      <c r="M258" s="226" t="s">
        <v>1</v>
      </c>
      <c r="N258" s="227" t="s">
        <v>42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163</v>
      </c>
      <c r="AT258" s="230" t="s">
        <v>158</v>
      </c>
      <c r="AU258" s="230" t="s">
        <v>164</v>
      </c>
      <c r="AY258" s="18" t="s">
        <v>156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164</v>
      </c>
      <c r="BK258" s="231">
        <f>ROUND(I258*H258,2)</f>
        <v>0</v>
      </c>
      <c r="BL258" s="18" t="s">
        <v>163</v>
      </c>
      <c r="BM258" s="230" t="s">
        <v>313</v>
      </c>
    </row>
    <row r="259" s="2" customFormat="1">
      <c r="A259" s="39"/>
      <c r="B259" s="40"/>
      <c r="C259" s="41"/>
      <c r="D259" s="232" t="s">
        <v>166</v>
      </c>
      <c r="E259" s="41"/>
      <c r="F259" s="233" t="s">
        <v>314</v>
      </c>
      <c r="G259" s="41"/>
      <c r="H259" s="41"/>
      <c r="I259" s="234"/>
      <c r="J259" s="41"/>
      <c r="K259" s="41"/>
      <c r="L259" s="45"/>
      <c r="M259" s="235"/>
      <c r="N259" s="236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166</v>
      </c>
      <c r="AU259" s="18" t="s">
        <v>164</v>
      </c>
    </row>
    <row r="260" s="2" customFormat="1">
      <c r="A260" s="39"/>
      <c r="B260" s="40"/>
      <c r="C260" s="41"/>
      <c r="D260" s="237" t="s">
        <v>168</v>
      </c>
      <c r="E260" s="41"/>
      <c r="F260" s="238" t="s">
        <v>315</v>
      </c>
      <c r="G260" s="41"/>
      <c r="H260" s="41"/>
      <c r="I260" s="234"/>
      <c r="J260" s="41"/>
      <c r="K260" s="41"/>
      <c r="L260" s="45"/>
      <c r="M260" s="235"/>
      <c r="N260" s="236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168</v>
      </c>
      <c r="AU260" s="18" t="s">
        <v>164</v>
      </c>
    </row>
    <row r="261" s="13" customFormat="1">
      <c r="A261" s="13"/>
      <c r="B261" s="239"/>
      <c r="C261" s="240"/>
      <c r="D261" s="232" t="s">
        <v>170</v>
      </c>
      <c r="E261" s="241" t="s">
        <v>1</v>
      </c>
      <c r="F261" s="242" t="s">
        <v>310</v>
      </c>
      <c r="G261" s="240"/>
      <c r="H261" s="243">
        <v>19.335999999999999</v>
      </c>
      <c r="I261" s="244"/>
      <c r="J261" s="240"/>
      <c r="K261" s="240"/>
      <c r="L261" s="245"/>
      <c r="M261" s="246"/>
      <c r="N261" s="247"/>
      <c r="O261" s="247"/>
      <c r="P261" s="247"/>
      <c r="Q261" s="247"/>
      <c r="R261" s="247"/>
      <c r="S261" s="247"/>
      <c r="T261" s="24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9" t="s">
        <v>170</v>
      </c>
      <c r="AU261" s="249" t="s">
        <v>164</v>
      </c>
      <c r="AV261" s="13" t="s">
        <v>164</v>
      </c>
      <c r="AW261" s="13" t="s">
        <v>33</v>
      </c>
      <c r="AX261" s="13" t="s">
        <v>76</v>
      </c>
      <c r="AY261" s="249" t="s">
        <v>156</v>
      </c>
    </row>
    <row r="262" s="14" customFormat="1">
      <c r="A262" s="14"/>
      <c r="B262" s="250"/>
      <c r="C262" s="251"/>
      <c r="D262" s="232" t="s">
        <v>170</v>
      </c>
      <c r="E262" s="252" t="s">
        <v>1</v>
      </c>
      <c r="F262" s="253" t="s">
        <v>172</v>
      </c>
      <c r="G262" s="251"/>
      <c r="H262" s="254">
        <v>19.335999999999999</v>
      </c>
      <c r="I262" s="255"/>
      <c r="J262" s="251"/>
      <c r="K262" s="251"/>
      <c r="L262" s="256"/>
      <c r="M262" s="257"/>
      <c r="N262" s="258"/>
      <c r="O262" s="258"/>
      <c r="P262" s="258"/>
      <c r="Q262" s="258"/>
      <c r="R262" s="258"/>
      <c r="S262" s="258"/>
      <c r="T262" s="25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0" t="s">
        <v>170</v>
      </c>
      <c r="AU262" s="260" t="s">
        <v>164</v>
      </c>
      <c r="AV262" s="14" t="s">
        <v>163</v>
      </c>
      <c r="AW262" s="14" t="s">
        <v>33</v>
      </c>
      <c r="AX262" s="14" t="s">
        <v>84</v>
      </c>
      <c r="AY262" s="260" t="s">
        <v>156</v>
      </c>
    </row>
    <row r="263" s="2" customFormat="1" ht="16.5" customHeight="1">
      <c r="A263" s="39"/>
      <c r="B263" s="40"/>
      <c r="C263" s="219" t="s">
        <v>316</v>
      </c>
      <c r="D263" s="219" t="s">
        <v>158</v>
      </c>
      <c r="E263" s="220" t="s">
        <v>317</v>
      </c>
      <c r="F263" s="221" t="s">
        <v>318</v>
      </c>
      <c r="G263" s="222" t="s">
        <v>161</v>
      </c>
      <c r="H263" s="223">
        <v>9.4039999999999999</v>
      </c>
      <c r="I263" s="224"/>
      <c r="J263" s="225">
        <f>ROUND(I263*H263,2)</f>
        <v>0</v>
      </c>
      <c r="K263" s="221" t="s">
        <v>162</v>
      </c>
      <c r="L263" s="45"/>
      <c r="M263" s="226" t="s">
        <v>1</v>
      </c>
      <c r="N263" s="227" t="s">
        <v>42</v>
      </c>
      <c r="O263" s="92"/>
      <c r="P263" s="228">
        <f>O263*H263</f>
        <v>0</v>
      </c>
      <c r="Q263" s="228">
        <v>0.0029399999999999999</v>
      </c>
      <c r="R263" s="228">
        <f>Q263*H263</f>
        <v>0.02764776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163</v>
      </c>
      <c r="AT263" s="230" t="s">
        <v>158</v>
      </c>
      <c r="AU263" s="230" t="s">
        <v>164</v>
      </c>
      <c r="AY263" s="18" t="s">
        <v>156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164</v>
      </c>
      <c r="BK263" s="231">
        <f>ROUND(I263*H263,2)</f>
        <v>0</v>
      </c>
      <c r="BL263" s="18" t="s">
        <v>163</v>
      </c>
      <c r="BM263" s="230" t="s">
        <v>319</v>
      </c>
    </row>
    <row r="264" s="2" customFormat="1">
      <c r="A264" s="39"/>
      <c r="B264" s="40"/>
      <c r="C264" s="41"/>
      <c r="D264" s="232" t="s">
        <v>166</v>
      </c>
      <c r="E264" s="41"/>
      <c r="F264" s="233" t="s">
        <v>320</v>
      </c>
      <c r="G264" s="41"/>
      <c r="H264" s="41"/>
      <c r="I264" s="234"/>
      <c r="J264" s="41"/>
      <c r="K264" s="41"/>
      <c r="L264" s="45"/>
      <c r="M264" s="235"/>
      <c r="N264" s="236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166</v>
      </c>
      <c r="AU264" s="18" t="s">
        <v>164</v>
      </c>
    </row>
    <row r="265" s="2" customFormat="1">
      <c r="A265" s="39"/>
      <c r="B265" s="40"/>
      <c r="C265" s="41"/>
      <c r="D265" s="237" t="s">
        <v>168</v>
      </c>
      <c r="E265" s="41"/>
      <c r="F265" s="238" t="s">
        <v>321</v>
      </c>
      <c r="G265" s="41"/>
      <c r="H265" s="41"/>
      <c r="I265" s="234"/>
      <c r="J265" s="41"/>
      <c r="K265" s="41"/>
      <c r="L265" s="45"/>
      <c r="M265" s="235"/>
      <c r="N265" s="236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168</v>
      </c>
      <c r="AU265" s="18" t="s">
        <v>164</v>
      </c>
    </row>
    <row r="266" s="13" customFormat="1">
      <c r="A266" s="13"/>
      <c r="B266" s="239"/>
      <c r="C266" s="240"/>
      <c r="D266" s="232" t="s">
        <v>170</v>
      </c>
      <c r="E266" s="241" t="s">
        <v>1</v>
      </c>
      <c r="F266" s="242" t="s">
        <v>322</v>
      </c>
      <c r="G266" s="240"/>
      <c r="H266" s="243">
        <v>9.4039999999999999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9" t="s">
        <v>170</v>
      </c>
      <c r="AU266" s="249" t="s">
        <v>164</v>
      </c>
      <c r="AV266" s="13" t="s">
        <v>164</v>
      </c>
      <c r="AW266" s="13" t="s">
        <v>33</v>
      </c>
      <c r="AX266" s="13" t="s">
        <v>76</v>
      </c>
      <c r="AY266" s="249" t="s">
        <v>156</v>
      </c>
    </row>
    <row r="267" s="14" customFormat="1">
      <c r="A267" s="14"/>
      <c r="B267" s="250"/>
      <c r="C267" s="251"/>
      <c r="D267" s="232" t="s">
        <v>170</v>
      </c>
      <c r="E267" s="252" t="s">
        <v>1</v>
      </c>
      <c r="F267" s="253" t="s">
        <v>172</v>
      </c>
      <c r="G267" s="251"/>
      <c r="H267" s="254">
        <v>9.4039999999999999</v>
      </c>
      <c r="I267" s="255"/>
      <c r="J267" s="251"/>
      <c r="K267" s="251"/>
      <c r="L267" s="256"/>
      <c r="M267" s="257"/>
      <c r="N267" s="258"/>
      <c r="O267" s="258"/>
      <c r="P267" s="258"/>
      <c r="Q267" s="258"/>
      <c r="R267" s="258"/>
      <c r="S267" s="258"/>
      <c r="T267" s="25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0" t="s">
        <v>170</v>
      </c>
      <c r="AU267" s="260" t="s">
        <v>164</v>
      </c>
      <c r="AV267" s="14" t="s">
        <v>163</v>
      </c>
      <c r="AW267" s="14" t="s">
        <v>33</v>
      </c>
      <c r="AX267" s="14" t="s">
        <v>84</v>
      </c>
      <c r="AY267" s="260" t="s">
        <v>156</v>
      </c>
    </row>
    <row r="268" s="2" customFormat="1" ht="16.5" customHeight="1">
      <c r="A268" s="39"/>
      <c r="B268" s="40"/>
      <c r="C268" s="219" t="s">
        <v>323</v>
      </c>
      <c r="D268" s="219" t="s">
        <v>158</v>
      </c>
      <c r="E268" s="220" t="s">
        <v>324</v>
      </c>
      <c r="F268" s="221" t="s">
        <v>325</v>
      </c>
      <c r="G268" s="222" t="s">
        <v>161</v>
      </c>
      <c r="H268" s="223">
        <v>9.4039999999999999</v>
      </c>
      <c r="I268" s="224"/>
      <c r="J268" s="225">
        <f>ROUND(I268*H268,2)</f>
        <v>0</v>
      </c>
      <c r="K268" s="221" t="s">
        <v>162</v>
      </c>
      <c r="L268" s="45"/>
      <c r="M268" s="226" t="s">
        <v>1</v>
      </c>
      <c r="N268" s="227" t="s">
        <v>42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163</v>
      </c>
      <c r="AT268" s="230" t="s">
        <v>158</v>
      </c>
      <c r="AU268" s="230" t="s">
        <v>164</v>
      </c>
      <c r="AY268" s="18" t="s">
        <v>156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164</v>
      </c>
      <c r="BK268" s="231">
        <f>ROUND(I268*H268,2)</f>
        <v>0</v>
      </c>
      <c r="BL268" s="18" t="s">
        <v>163</v>
      </c>
      <c r="BM268" s="230" t="s">
        <v>326</v>
      </c>
    </row>
    <row r="269" s="2" customFormat="1">
      <c r="A269" s="39"/>
      <c r="B269" s="40"/>
      <c r="C269" s="41"/>
      <c r="D269" s="232" t="s">
        <v>166</v>
      </c>
      <c r="E269" s="41"/>
      <c r="F269" s="233" t="s">
        <v>327</v>
      </c>
      <c r="G269" s="41"/>
      <c r="H269" s="41"/>
      <c r="I269" s="234"/>
      <c r="J269" s="41"/>
      <c r="K269" s="41"/>
      <c r="L269" s="45"/>
      <c r="M269" s="235"/>
      <c r="N269" s="236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166</v>
      </c>
      <c r="AU269" s="18" t="s">
        <v>164</v>
      </c>
    </row>
    <row r="270" s="2" customFormat="1">
      <c r="A270" s="39"/>
      <c r="B270" s="40"/>
      <c r="C270" s="41"/>
      <c r="D270" s="237" t="s">
        <v>168</v>
      </c>
      <c r="E270" s="41"/>
      <c r="F270" s="238" t="s">
        <v>328</v>
      </c>
      <c r="G270" s="41"/>
      <c r="H270" s="41"/>
      <c r="I270" s="234"/>
      <c r="J270" s="41"/>
      <c r="K270" s="41"/>
      <c r="L270" s="45"/>
      <c r="M270" s="235"/>
      <c r="N270" s="236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168</v>
      </c>
      <c r="AU270" s="18" t="s">
        <v>164</v>
      </c>
    </row>
    <row r="271" s="2" customFormat="1" ht="16.5" customHeight="1">
      <c r="A271" s="39"/>
      <c r="B271" s="40"/>
      <c r="C271" s="219" t="s">
        <v>329</v>
      </c>
      <c r="D271" s="219" t="s">
        <v>158</v>
      </c>
      <c r="E271" s="220" t="s">
        <v>330</v>
      </c>
      <c r="F271" s="221" t="s">
        <v>331</v>
      </c>
      <c r="G271" s="222" t="s">
        <v>213</v>
      </c>
      <c r="H271" s="223">
        <v>1.3240000000000001</v>
      </c>
      <c r="I271" s="224"/>
      <c r="J271" s="225">
        <f>ROUND(I271*H271,2)</f>
        <v>0</v>
      </c>
      <c r="K271" s="221" t="s">
        <v>162</v>
      </c>
      <c r="L271" s="45"/>
      <c r="M271" s="226" t="s">
        <v>1</v>
      </c>
      <c r="N271" s="227" t="s">
        <v>42</v>
      </c>
      <c r="O271" s="92"/>
      <c r="P271" s="228">
        <f>O271*H271</f>
        <v>0</v>
      </c>
      <c r="Q271" s="228">
        <v>1.06277</v>
      </c>
      <c r="R271" s="228">
        <f>Q271*H271</f>
        <v>1.4071074800000001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163</v>
      </c>
      <c r="AT271" s="230" t="s">
        <v>158</v>
      </c>
      <c r="AU271" s="230" t="s">
        <v>164</v>
      </c>
      <c r="AY271" s="18" t="s">
        <v>156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164</v>
      </c>
      <c r="BK271" s="231">
        <f>ROUND(I271*H271,2)</f>
        <v>0</v>
      </c>
      <c r="BL271" s="18" t="s">
        <v>163</v>
      </c>
      <c r="BM271" s="230" t="s">
        <v>332</v>
      </c>
    </row>
    <row r="272" s="2" customFormat="1">
      <c r="A272" s="39"/>
      <c r="B272" s="40"/>
      <c r="C272" s="41"/>
      <c r="D272" s="232" t="s">
        <v>166</v>
      </c>
      <c r="E272" s="41"/>
      <c r="F272" s="233" t="s">
        <v>333</v>
      </c>
      <c r="G272" s="41"/>
      <c r="H272" s="41"/>
      <c r="I272" s="234"/>
      <c r="J272" s="41"/>
      <c r="K272" s="41"/>
      <c r="L272" s="45"/>
      <c r="M272" s="235"/>
      <c r="N272" s="236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166</v>
      </c>
      <c r="AU272" s="18" t="s">
        <v>164</v>
      </c>
    </row>
    <row r="273" s="2" customFormat="1">
      <c r="A273" s="39"/>
      <c r="B273" s="40"/>
      <c r="C273" s="41"/>
      <c r="D273" s="237" t="s">
        <v>168</v>
      </c>
      <c r="E273" s="41"/>
      <c r="F273" s="238" t="s">
        <v>334</v>
      </c>
      <c r="G273" s="41"/>
      <c r="H273" s="41"/>
      <c r="I273" s="234"/>
      <c r="J273" s="41"/>
      <c r="K273" s="41"/>
      <c r="L273" s="45"/>
      <c r="M273" s="235"/>
      <c r="N273" s="236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168</v>
      </c>
      <c r="AU273" s="18" t="s">
        <v>164</v>
      </c>
    </row>
    <row r="274" s="13" customFormat="1">
      <c r="A274" s="13"/>
      <c r="B274" s="239"/>
      <c r="C274" s="240"/>
      <c r="D274" s="232" t="s">
        <v>170</v>
      </c>
      <c r="E274" s="241" t="s">
        <v>1</v>
      </c>
      <c r="F274" s="242" t="s">
        <v>335</v>
      </c>
      <c r="G274" s="240"/>
      <c r="H274" s="243">
        <v>1.3240000000000001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9" t="s">
        <v>170</v>
      </c>
      <c r="AU274" s="249" t="s">
        <v>164</v>
      </c>
      <c r="AV274" s="13" t="s">
        <v>164</v>
      </c>
      <c r="AW274" s="13" t="s">
        <v>33</v>
      </c>
      <c r="AX274" s="13" t="s">
        <v>76</v>
      </c>
      <c r="AY274" s="249" t="s">
        <v>156</v>
      </c>
    </row>
    <row r="275" s="14" customFormat="1">
      <c r="A275" s="14"/>
      <c r="B275" s="250"/>
      <c r="C275" s="251"/>
      <c r="D275" s="232" t="s">
        <v>170</v>
      </c>
      <c r="E275" s="252" t="s">
        <v>1</v>
      </c>
      <c r="F275" s="253" t="s">
        <v>172</v>
      </c>
      <c r="G275" s="251"/>
      <c r="H275" s="254">
        <v>1.3240000000000001</v>
      </c>
      <c r="I275" s="255"/>
      <c r="J275" s="251"/>
      <c r="K275" s="251"/>
      <c r="L275" s="256"/>
      <c r="M275" s="257"/>
      <c r="N275" s="258"/>
      <c r="O275" s="258"/>
      <c r="P275" s="258"/>
      <c r="Q275" s="258"/>
      <c r="R275" s="258"/>
      <c r="S275" s="258"/>
      <c r="T275" s="25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0" t="s">
        <v>170</v>
      </c>
      <c r="AU275" s="260" t="s">
        <v>164</v>
      </c>
      <c r="AV275" s="14" t="s">
        <v>163</v>
      </c>
      <c r="AW275" s="14" t="s">
        <v>33</v>
      </c>
      <c r="AX275" s="14" t="s">
        <v>84</v>
      </c>
      <c r="AY275" s="260" t="s">
        <v>156</v>
      </c>
    </row>
    <row r="276" s="2" customFormat="1" ht="24.15" customHeight="1">
      <c r="A276" s="39"/>
      <c r="B276" s="40"/>
      <c r="C276" s="261" t="s">
        <v>336</v>
      </c>
      <c r="D276" s="261" t="s">
        <v>241</v>
      </c>
      <c r="E276" s="262" t="s">
        <v>337</v>
      </c>
      <c r="F276" s="263" t="s">
        <v>338</v>
      </c>
      <c r="G276" s="264" t="s">
        <v>256</v>
      </c>
      <c r="H276" s="265">
        <v>280</v>
      </c>
      <c r="I276" s="266"/>
      <c r="J276" s="267">
        <f>ROUND(I276*H276,2)</f>
        <v>0</v>
      </c>
      <c r="K276" s="263" t="s">
        <v>162</v>
      </c>
      <c r="L276" s="268"/>
      <c r="M276" s="269" t="s">
        <v>1</v>
      </c>
      <c r="N276" s="270" t="s">
        <v>42</v>
      </c>
      <c r="O276" s="92"/>
      <c r="P276" s="228">
        <f>O276*H276</f>
        <v>0</v>
      </c>
      <c r="Q276" s="228">
        <v>0.00046000000000000001</v>
      </c>
      <c r="R276" s="228">
        <f>Q276*H276</f>
        <v>0.1288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219</v>
      </c>
      <c r="AT276" s="230" t="s">
        <v>241</v>
      </c>
      <c r="AU276" s="230" t="s">
        <v>164</v>
      </c>
      <c r="AY276" s="18" t="s">
        <v>156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164</v>
      </c>
      <c r="BK276" s="231">
        <f>ROUND(I276*H276,2)</f>
        <v>0</v>
      </c>
      <c r="BL276" s="18" t="s">
        <v>163</v>
      </c>
      <c r="BM276" s="230" t="s">
        <v>339</v>
      </c>
    </row>
    <row r="277" s="2" customFormat="1">
      <c r="A277" s="39"/>
      <c r="B277" s="40"/>
      <c r="C277" s="41"/>
      <c r="D277" s="232" t="s">
        <v>166</v>
      </c>
      <c r="E277" s="41"/>
      <c r="F277" s="233" t="s">
        <v>338</v>
      </c>
      <c r="G277" s="41"/>
      <c r="H277" s="41"/>
      <c r="I277" s="234"/>
      <c r="J277" s="41"/>
      <c r="K277" s="41"/>
      <c r="L277" s="45"/>
      <c r="M277" s="235"/>
      <c r="N277" s="236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166</v>
      </c>
      <c r="AU277" s="18" t="s">
        <v>164</v>
      </c>
    </row>
    <row r="278" s="2" customFormat="1" ht="24.15" customHeight="1">
      <c r="A278" s="39"/>
      <c r="B278" s="40"/>
      <c r="C278" s="219" t="s">
        <v>340</v>
      </c>
      <c r="D278" s="219" t="s">
        <v>158</v>
      </c>
      <c r="E278" s="220" t="s">
        <v>341</v>
      </c>
      <c r="F278" s="221" t="s">
        <v>342</v>
      </c>
      <c r="G278" s="222" t="s">
        <v>175</v>
      </c>
      <c r="H278" s="223">
        <v>26.024000000000001</v>
      </c>
      <c r="I278" s="224"/>
      <c r="J278" s="225">
        <f>ROUND(I278*H278,2)</f>
        <v>0</v>
      </c>
      <c r="K278" s="221" t="s">
        <v>162</v>
      </c>
      <c r="L278" s="45"/>
      <c r="M278" s="226" t="s">
        <v>1</v>
      </c>
      <c r="N278" s="227" t="s">
        <v>42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163</v>
      </c>
      <c r="AT278" s="230" t="s">
        <v>158</v>
      </c>
      <c r="AU278" s="230" t="s">
        <v>164</v>
      </c>
      <c r="AY278" s="18" t="s">
        <v>156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164</v>
      </c>
      <c r="BK278" s="231">
        <f>ROUND(I278*H278,2)</f>
        <v>0</v>
      </c>
      <c r="BL278" s="18" t="s">
        <v>163</v>
      </c>
      <c r="BM278" s="230" t="s">
        <v>343</v>
      </c>
    </row>
    <row r="279" s="2" customFormat="1">
      <c r="A279" s="39"/>
      <c r="B279" s="40"/>
      <c r="C279" s="41"/>
      <c r="D279" s="232" t="s">
        <v>166</v>
      </c>
      <c r="E279" s="41"/>
      <c r="F279" s="233" t="s">
        <v>344</v>
      </c>
      <c r="G279" s="41"/>
      <c r="H279" s="41"/>
      <c r="I279" s="234"/>
      <c r="J279" s="41"/>
      <c r="K279" s="41"/>
      <c r="L279" s="45"/>
      <c r="M279" s="235"/>
      <c r="N279" s="236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166</v>
      </c>
      <c r="AU279" s="18" t="s">
        <v>164</v>
      </c>
    </row>
    <row r="280" s="2" customFormat="1">
      <c r="A280" s="39"/>
      <c r="B280" s="40"/>
      <c r="C280" s="41"/>
      <c r="D280" s="237" t="s">
        <v>168</v>
      </c>
      <c r="E280" s="41"/>
      <c r="F280" s="238" t="s">
        <v>345</v>
      </c>
      <c r="G280" s="41"/>
      <c r="H280" s="41"/>
      <c r="I280" s="234"/>
      <c r="J280" s="41"/>
      <c r="K280" s="41"/>
      <c r="L280" s="45"/>
      <c r="M280" s="235"/>
      <c r="N280" s="236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168</v>
      </c>
      <c r="AU280" s="18" t="s">
        <v>164</v>
      </c>
    </row>
    <row r="281" s="13" customFormat="1">
      <c r="A281" s="13"/>
      <c r="B281" s="239"/>
      <c r="C281" s="240"/>
      <c r="D281" s="232" t="s">
        <v>170</v>
      </c>
      <c r="E281" s="241" t="s">
        <v>1</v>
      </c>
      <c r="F281" s="242" t="s">
        <v>346</v>
      </c>
      <c r="G281" s="240"/>
      <c r="H281" s="243">
        <v>20.84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9" t="s">
        <v>170</v>
      </c>
      <c r="AU281" s="249" t="s">
        <v>164</v>
      </c>
      <c r="AV281" s="13" t="s">
        <v>164</v>
      </c>
      <c r="AW281" s="13" t="s">
        <v>33</v>
      </c>
      <c r="AX281" s="13" t="s">
        <v>76</v>
      </c>
      <c r="AY281" s="249" t="s">
        <v>156</v>
      </c>
    </row>
    <row r="282" s="13" customFormat="1">
      <c r="A282" s="13"/>
      <c r="B282" s="239"/>
      <c r="C282" s="240"/>
      <c r="D282" s="232" t="s">
        <v>170</v>
      </c>
      <c r="E282" s="241" t="s">
        <v>1</v>
      </c>
      <c r="F282" s="242" t="s">
        <v>347</v>
      </c>
      <c r="G282" s="240"/>
      <c r="H282" s="243">
        <v>5.1840000000000002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170</v>
      </c>
      <c r="AU282" s="249" t="s">
        <v>164</v>
      </c>
      <c r="AV282" s="13" t="s">
        <v>164</v>
      </c>
      <c r="AW282" s="13" t="s">
        <v>33</v>
      </c>
      <c r="AX282" s="13" t="s">
        <v>76</v>
      </c>
      <c r="AY282" s="249" t="s">
        <v>156</v>
      </c>
    </row>
    <row r="283" s="14" customFormat="1">
      <c r="A283" s="14"/>
      <c r="B283" s="250"/>
      <c r="C283" s="251"/>
      <c r="D283" s="232" t="s">
        <v>170</v>
      </c>
      <c r="E283" s="252" t="s">
        <v>1</v>
      </c>
      <c r="F283" s="253" t="s">
        <v>172</v>
      </c>
      <c r="G283" s="251"/>
      <c r="H283" s="254">
        <v>26.024000000000001</v>
      </c>
      <c r="I283" s="255"/>
      <c r="J283" s="251"/>
      <c r="K283" s="251"/>
      <c r="L283" s="256"/>
      <c r="M283" s="257"/>
      <c r="N283" s="258"/>
      <c r="O283" s="258"/>
      <c r="P283" s="258"/>
      <c r="Q283" s="258"/>
      <c r="R283" s="258"/>
      <c r="S283" s="258"/>
      <c r="T283" s="25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0" t="s">
        <v>170</v>
      </c>
      <c r="AU283" s="260" t="s">
        <v>164</v>
      </c>
      <c r="AV283" s="14" t="s">
        <v>163</v>
      </c>
      <c r="AW283" s="14" t="s">
        <v>33</v>
      </c>
      <c r="AX283" s="14" t="s">
        <v>84</v>
      </c>
      <c r="AY283" s="260" t="s">
        <v>156</v>
      </c>
    </row>
    <row r="284" s="2" customFormat="1" ht="16.5" customHeight="1">
      <c r="A284" s="39"/>
      <c r="B284" s="40"/>
      <c r="C284" s="219" t="s">
        <v>348</v>
      </c>
      <c r="D284" s="219" t="s">
        <v>158</v>
      </c>
      <c r="E284" s="220" t="s">
        <v>349</v>
      </c>
      <c r="F284" s="221" t="s">
        <v>350</v>
      </c>
      <c r="G284" s="222" t="s">
        <v>161</v>
      </c>
      <c r="H284" s="223">
        <v>91.957999999999998</v>
      </c>
      <c r="I284" s="224"/>
      <c r="J284" s="225">
        <f>ROUND(I284*H284,2)</f>
        <v>0</v>
      </c>
      <c r="K284" s="221" t="s">
        <v>162</v>
      </c>
      <c r="L284" s="45"/>
      <c r="M284" s="226" t="s">
        <v>1</v>
      </c>
      <c r="N284" s="227" t="s">
        <v>42</v>
      </c>
      <c r="O284" s="92"/>
      <c r="P284" s="228">
        <f>O284*H284</f>
        <v>0</v>
      </c>
      <c r="Q284" s="228">
        <v>0.0026900000000000001</v>
      </c>
      <c r="R284" s="228">
        <f>Q284*H284</f>
        <v>0.24736701999999999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163</v>
      </c>
      <c r="AT284" s="230" t="s">
        <v>158</v>
      </c>
      <c r="AU284" s="230" t="s">
        <v>164</v>
      </c>
      <c r="AY284" s="18" t="s">
        <v>156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164</v>
      </c>
      <c r="BK284" s="231">
        <f>ROUND(I284*H284,2)</f>
        <v>0</v>
      </c>
      <c r="BL284" s="18" t="s">
        <v>163</v>
      </c>
      <c r="BM284" s="230" t="s">
        <v>351</v>
      </c>
    </row>
    <row r="285" s="2" customFormat="1">
      <c r="A285" s="39"/>
      <c r="B285" s="40"/>
      <c r="C285" s="41"/>
      <c r="D285" s="232" t="s">
        <v>166</v>
      </c>
      <c r="E285" s="41"/>
      <c r="F285" s="233" t="s">
        <v>352</v>
      </c>
      <c r="G285" s="41"/>
      <c r="H285" s="41"/>
      <c r="I285" s="234"/>
      <c r="J285" s="41"/>
      <c r="K285" s="41"/>
      <c r="L285" s="45"/>
      <c r="M285" s="235"/>
      <c r="N285" s="236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166</v>
      </c>
      <c r="AU285" s="18" t="s">
        <v>164</v>
      </c>
    </row>
    <row r="286" s="2" customFormat="1">
      <c r="A286" s="39"/>
      <c r="B286" s="40"/>
      <c r="C286" s="41"/>
      <c r="D286" s="237" t="s">
        <v>168</v>
      </c>
      <c r="E286" s="41"/>
      <c r="F286" s="238" t="s">
        <v>353</v>
      </c>
      <c r="G286" s="41"/>
      <c r="H286" s="41"/>
      <c r="I286" s="234"/>
      <c r="J286" s="41"/>
      <c r="K286" s="41"/>
      <c r="L286" s="45"/>
      <c r="M286" s="235"/>
      <c r="N286" s="236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168</v>
      </c>
      <c r="AU286" s="18" t="s">
        <v>164</v>
      </c>
    </row>
    <row r="287" s="13" customFormat="1">
      <c r="A287" s="13"/>
      <c r="B287" s="239"/>
      <c r="C287" s="240"/>
      <c r="D287" s="232" t="s">
        <v>170</v>
      </c>
      <c r="E287" s="241" t="s">
        <v>1</v>
      </c>
      <c r="F287" s="242" t="s">
        <v>354</v>
      </c>
      <c r="G287" s="240"/>
      <c r="H287" s="243">
        <v>68.772000000000006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170</v>
      </c>
      <c r="AU287" s="249" t="s">
        <v>164</v>
      </c>
      <c r="AV287" s="13" t="s">
        <v>164</v>
      </c>
      <c r="AW287" s="13" t="s">
        <v>33</v>
      </c>
      <c r="AX287" s="13" t="s">
        <v>76</v>
      </c>
      <c r="AY287" s="249" t="s">
        <v>156</v>
      </c>
    </row>
    <row r="288" s="13" customFormat="1">
      <c r="A288" s="13"/>
      <c r="B288" s="239"/>
      <c r="C288" s="240"/>
      <c r="D288" s="232" t="s">
        <v>170</v>
      </c>
      <c r="E288" s="241" t="s">
        <v>1</v>
      </c>
      <c r="F288" s="242" t="s">
        <v>355</v>
      </c>
      <c r="G288" s="240"/>
      <c r="H288" s="243">
        <v>23.186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9" t="s">
        <v>170</v>
      </c>
      <c r="AU288" s="249" t="s">
        <v>164</v>
      </c>
      <c r="AV288" s="13" t="s">
        <v>164</v>
      </c>
      <c r="AW288" s="13" t="s">
        <v>33</v>
      </c>
      <c r="AX288" s="13" t="s">
        <v>76</v>
      </c>
      <c r="AY288" s="249" t="s">
        <v>156</v>
      </c>
    </row>
    <row r="289" s="14" customFormat="1">
      <c r="A289" s="14"/>
      <c r="B289" s="250"/>
      <c r="C289" s="251"/>
      <c r="D289" s="232" t="s">
        <v>170</v>
      </c>
      <c r="E289" s="252" t="s">
        <v>1</v>
      </c>
      <c r="F289" s="253" t="s">
        <v>172</v>
      </c>
      <c r="G289" s="251"/>
      <c r="H289" s="254">
        <v>91.957999999999998</v>
      </c>
      <c r="I289" s="255"/>
      <c r="J289" s="251"/>
      <c r="K289" s="251"/>
      <c r="L289" s="256"/>
      <c r="M289" s="257"/>
      <c r="N289" s="258"/>
      <c r="O289" s="258"/>
      <c r="P289" s="258"/>
      <c r="Q289" s="258"/>
      <c r="R289" s="258"/>
      <c r="S289" s="258"/>
      <c r="T289" s="25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0" t="s">
        <v>170</v>
      </c>
      <c r="AU289" s="260" t="s">
        <v>164</v>
      </c>
      <c r="AV289" s="14" t="s">
        <v>163</v>
      </c>
      <c r="AW289" s="14" t="s">
        <v>33</v>
      </c>
      <c r="AX289" s="14" t="s">
        <v>84</v>
      </c>
      <c r="AY289" s="260" t="s">
        <v>156</v>
      </c>
    </row>
    <row r="290" s="2" customFormat="1" ht="16.5" customHeight="1">
      <c r="A290" s="39"/>
      <c r="B290" s="40"/>
      <c r="C290" s="219" t="s">
        <v>356</v>
      </c>
      <c r="D290" s="219" t="s">
        <v>158</v>
      </c>
      <c r="E290" s="220" t="s">
        <v>357</v>
      </c>
      <c r="F290" s="221" t="s">
        <v>358</v>
      </c>
      <c r="G290" s="222" t="s">
        <v>161</v>
      </c>
      <c r="H290" s="223">
        <v>91.957999999999998</v>
      </c>
      <c r="I290" s="224"/>
      <c r="J290" s="225">
        <f>ROUND(I290*H290,2)</f>
        <v>0</v>
      </c>
      <c r="K290" s="221" t="s">
        <v>162</v>
      </c>
      <c r="L290" s="45"/>
      <c r="M290" s="226" t="s">
        <v>1</v>
      </c>
      <c r="N290" s="227" t="s">
        <v>42</v>
      </c>
      <c r="O290" s="92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163</v>
      </c>
      <c r="AT290" s="230" t="s">
        <v>158</v>
      </c>
      <c r="AU290" s="230" t="s">
        <v>164</v>
      </c>
      <c r="AY290" s="18" t="s">
        <v>156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164</v>
      </c>
      <c r="BK290" s="231">
        <f>ROUND(I290*H290,2)</f>
        <v>0</v>
      </c>
      <c r="BL290" s="18" t="s">
        <v>163</v>
      </c>
      <c r="BM290" s="230" t="s">
        <v>359</v>
      </c>
    </row>
    <row r="291" s="2" customFormat="1">
      <c r="A291" s="39"/>
      <c r="B291" s="40"/>
      <c r="C291" s="41"/>
      <c r="D291" s="232" t="s">
        <v>166</v>
      </c>
      <c r="E291" s="41"/>
      <c r="F291" s="233" t="s">
        <v>360</v>
      </c>
      <c r="G291" s="41"/>
      <c r="H291" s="41"/>
      <c r="I291" s="234"/>
      <c r="J291" s="41"/>
      <c r="K291" s="41"/>
      <c r="L291" s="45"/>
      <c r="M291" s="235"/>
      <c r="N291" s="236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166</v>
      </c>
      <c r="AU291" s="18" t="s">
        <v>164</v>
      </c>
    </row>
    <row r="292" s="2" customFormat="1">
      <c r="A292" s="39"/>
      <c r="B292" s="40"/>
      <c r="C292" s="41"/>
      <c r="D292" s="237" t="s">
        <v>168</v>
      </c>
      <c r="E292" s="41"/>
      <c r="F292" s="238" t="s">
        <v>361</v>
      </c>
      <c r="G292" s="41"/>
      <c r="H292" s="41"/>
      <c r="I292" s="234"/>
      <c r="J292" s="41"/>
      <c r="K292" s="41"/>
      <c r="L292" s="45"/>
      <c r="M292" s="235"/>
      <c r="N292" s="236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168</v>
      </c>
      <c r="AU292" s="18" t="s">
        <v>164</v>
      </c>
    </row>
    <row r="293" s="2" customFormat="1" ht="21.75" customHeight="1">
      <c r="A293" s="39"/>
      <c r="B293" s="40"/>
      <c r="C293" s="219" t="s">
        <v>362</v>
      </c>
      <c r="D293" s="219" t="s">
        <v>158</v>
      </c>
      <c r="E293" s="220" t="s">
        <v>363</v>
      </c>
      <c r="F293" s="221" t="s">
        <v>364</v>
      </c>
      <c r="G293" s="222" t="s">
        <v>213</v>
      </c>
      <c r="H293" s="223">
        <v>0.14599999999999999</v>
      </c>
      <c r="I293" s="224"/>
      <c r="J293" s="225">
        <f>ROUND(I293*H293,2)</f>
        <v>0</v>
      </c>
      <c r="K293" s="221" t="s">
        <v>162</v>
      </c>
      <c r="L293" s="45"/>
      <c r="M293" s="226" t="s">
        <v>1</v>
      </c>
      <c r="N293" s="227" t="s">
        <v>42</v>
      </c>
      <c r="O293" s="92"/>
      <c r="P293" s="228">
        <f>O293*H293</f>
        <v>0</v>
      </c>
      <c r="Q293" s="228">
        <v>1.0606199999999999</v>
      </c>
      <c r="R293" s="228">
        <f>Q293*H293</f>
        <v>0.15485051999999996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163</v>
      </c>
      <c r="AT293" s="230" t="s">
        <v>158</v>
      </c>
      <c r="AU293" s="230" t="s">
        <v>164</v>
      </c>
      <c r="AY293" s="18" t="s">
        <v>156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164</v>
      </c>
      <c r="BK293" s="231">
        <f>ROUND(I293*H293,2)</f>
        <v>0</v>
      </c>
      <c r="BL293" s="18" t="s">
        <v>163</v>
      </c>
      <c r="BM293" s="230" t="s">
        <v>365</v>
      </c>
    </row>
    <row r="294" s="2" customFormat="1">
      <c r="A294" s="39"/>
      <c r="B294" s="40"/>
      <c r="C294" s="41"/>
      <c r="D294" s="232" t="s">
        <v>166</v>
      </c>
      <c r="E294" s="41"/>
      <c r="F294" s="233" t="s">
        <v>366</v>
      </c>
      <c r="G294" s="41"/>
      <c r="H294" s="41"/>
      <c r="I294" s="234"/>
      <c r="J294" s="41"/>
      <c r="K294" s="41"/>
      <c r="L294" s="45"/>
      <c r="M294" s="235"/>
      <c r="N294" s="236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166</v>
      </c>
      <c r="AU294" s="18" t="s">
        <v>164</v>
      </c>
    </row>
    <row r="295" s="2" customFormat="1">
      <c r="A295" s="39"/>
      <c r="B295" s="40"/>
      <c r="C295" s="41"/>
      <c r="D295" s="237" t="s">
        <v>168</v>
      </c>
      <c r="E295" s="41"/>
      <c r="F295" s="238" t="s">
        <v>367</v>
      </c>
      <c r="G295" s="41"/>
      <c r="H295" s="41"/>
      <c r="I295" s="234"/>
      <c r="J295" s="41"/>
      <c r="K295" s="41"/>
      <c r="L295" s="45"/>
      <c r="M295" s="235"/>
      <c r="N295" s="236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168</v>
      </c>
      <c r="AU295" s="18" t="s">
        <v>164</v>
      </c>
    </row>
    <row r="296" s="13" customFormat="1">
      <c r="A296" s="13"/>
      <c r="B296" s="239"/>
      <c r="C296" s="240"/>
      <c r="D296" s="232" t="s">
        <v>170</v>
      </c>
      <c r="E296" s="241" t="s">
        <v>1</v>
      </c>
      <c r="F296" s="242" t="s">
        <v>368</v>
      </c>
      <c r="G296" s="240"/>
      <c r="H296" s="243">
        <v>0.050999999999999997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9" t="s">
        <v>170</v>
      </c>
      <c r="AU296" s="249" t="s">
        <v>164</v>
      </c>
      <c r="AV296" s="13" t="s">
        <v>164</v>
      </c>
      <c r="AW296" s="13" t="s">
        <v>33</v>
      </c>
      <c r="AX296" s="13" t="s">
        <v>76</v>
      </c>
      <c r="AY296" s="249" t="s">
        <v>156</v>
      </c>
    </row>
    <row r="297" s="13" customFormat="1">
      <c r="A297" s="13"/>
      <c r="B297" s="239"/>
      <c r="C297" s="240"/>
      <c r="D297" s="232" t="s">
        <v>170</v>
      </c>
      <c r="E297" s="241" t="s">
        <v>1</v>
      </c>
      <c r="F297" s="242" t="s">
        <v>369</v>
      </c>
      <c r="G297" s="240"/>
      <c r="H297" s="243">
        <v>0.084000000000000005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170</v>
      </c>
      <c r="AU297" s="249" t="s">
        <v>164</v>
      </c>
      <c r="AV297" s="13" t="s">
        <v>164</v>
      </c>
      <c r="AW297" s="13" t="s">
        <v>33</v>
      </c>
      <c r="AX297" s="13" t="s">
        <v>76</v>
      </c>
      <c r="AY297" s="249" t="s">
        <v>156</v>
      </c>
    </row>
    <row r="298" s="14" customFormat="1">
      <c r="A298" s="14"/>
      <c r="B298" s="250"/>
      <c r="C298" s="251"/>
      <c r="D298" s="232" t="s">
        <v>170</v>
      </c>
      <c r="E298" s="252" t="s">
        <v>1</v>
      </c>
      <c r="F298" s="253" t="s">
        <v>172</v>
      </c>
      <c r="G298" s="251"/>
      <c r="H298" s="254">
        <v>0.13500000000000001</v>
      </c>
      <c r="I298" s="255"/>
      <c r="J298" s="251"/>
      <c r="K298" s="251"/>
      <c r="L298" s="256"/>
      <c r="M298" s="257"/>
      <c r="N298" s="258"/>
      <c r="O298" s="258"/>
      <c r="P298" s="258"/>
      <c r="Q298" s="258"/>
      <c r="R298" s="258"/>
      <c r="S298" s="258"/>
      <c r="T298" s="25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0" t="s">
        <v>170</v>
      </c>
      <c r="AU298" s="260" t="s">
        <v>164</v>
      </c>
      <c r="AV298" s="14" t="s">
        <v>163</v>
      </c>
      <c r="AW298" s="14" t="s">
        <v>33</v>
      </c>
      <c r="AX298" s="14" t="s">
        <v>84</v>
      </c>
      <c r="AY298" s="260" t="s">
        <v>156</v>
      </c>
    </row>
    <row r="299" s="13" customFormat="1">
      <c r="A299" s="13"/>
      <c r="B299" s="239"/>
      <c r="C299" s="240"/>
      <c r="D299" s="232" t="s">
        <v>170</v>
      </c>
      <c r="E299" s="240"/>
      <c r="F299" s="242" t="s">
        <v>370</v>
      </c>
      <c r="G299" s="240"/>
      <c r="H299" s="243">
        <v>0.14599999999999999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170</v>
      </c>
      <c r="AU299" s="249" t="s">
        <v>164</v>
      </c>
      <c r="AV299" s="13" t="s">
        <v>164</v>
      </c>
      <c r="AW299" s="13" t="s">
        <v>4</v>
      </c>
      <c r="AX299" s="13" t="s">
        <v>84</v>
      </c>
      <c r="AY299" s="249" t="s">
        <v>156</v>
      </c>
    </row>
    <row r="300" s="2" customFormat="1" ht="16.5" customHeight="1">
      <c r="A300" s="39"/>
      <c r="B300" s="40"/>
      <c r="C300" s="219" t="s">
        <v>371</v>
      </c>
      <c r="D300" s="219" t="s">
        <v>158</v>
      </c>
      <c r="E300" s="220" t="s">
        <v>372</v>
      </c>
      <c r="F300" s="221" t="s">
        <v>373</v>
      </c>
      <c r="G300" s="222" t="s">
        <v>213</v>
      </c>
      <c r="H300" s="223">
        <v>1.76</v>
      </c>
      <c r="I300" s="224"/>
      <c r="J300" s="225">
        <f>ROUND(I300*H300,2)</f>
        <v>0</v>
      </c>
      <c r="K300" s="221" t="s">
        <v>162</v>
      </c>
      <c r="L300" s="45"/>
      <c r="M300" s="226" t="s">
        <v>1</v>
      </c>
      <c r="N300" s="227" t="s">
        <v>42</v>
      </c>
      <c r="O300" s="92"/>
      <c r="P300" s="228">
        <f>O300*H300</f>
        <v>0</v>
      </c>
      <c r="Q300" s="228">
        <v>1.06277</v>
      </c>
      <c r="R300" s="228">
        <f>Q300*H300</f>
        <v>1.8704752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163</v>
      </c>
      <c r="AT300" s="230" t="s">
        <v>158</v>
      </c>
      <c r="AU300" s="230" t="s">
        <v>164</v>
      </c>
      <c r="AY300" s="18" t="s">
        <v>156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164</v>
      </c>
      <c r="BK300" s="231">
        <f>ROUND(I300*H300,2)</f>
        <v>0</v>
      </c>
      <c r="BL300" s="18" t="s">
        <v>163</v>
      </c>
      <c r="BM300" s="230" t="s">
        <v>374</v>
      </c>
    </row>
    <row r="301" s="2" customFormat="1">
      <c r="A301" s="39"/>
      <c r="B301" s="40"/>
      <c r="C301" s="41"/>
      <c r="D301" s="232" t="s">
        <v>166</v>
      </c>
      <c r="E301" s="41"/>
      <c r="F301" s="233" t="s">
        <v>375</v>
      </c>
      <c r="G301" s="41"/>
      <c r="H301" s="41"/>
      <c r="I301" s="234"/>
      <c r="J301" s="41"/>
      <c r="K301" s="41"/>
      <c r="L301" s="45"/>
      <c r="M301" s="235"/>
      <c r="N301" s="236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166</v>
      </c>
      <c r="AU301" s="18" t="s">
        <v>164</v>
      </c>
    </row>
    <row r="302" s="2" customFormat="1">
      <c r="A302" s="39"/>
      <c r="B302" s="40"/>
      <c r="C302" s="41"/>
      <c r="D302" s="237" t="s">
        <v>168</v>
      </c>
      <c r="E302" s="41"/>
      <c r="F302" s="238" t="s">
        <v>376</v>
      </c>
      <c r="G302" s="41"/>
      <c r="H302" s="41"/>
      <c r="I302" s="234"/>
      <c r="J302" s="41"/>
      <c r="K302" s="41"/>
      <c r="L302" s="45"/>
      <c r="M302" s="235"/>
      <c r="N302" s="236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168</v>
      </c>
      <c r="AU302" s="18" t="s">
        <v>164</v>
      </c>
    </row>
    <row r="303" s="13" customFormat="1">
      <c r="A303" s="13"/>
      <c r="B303" s="239"/>
      <c r="C303" s="240"/>
      <c r="D303" s="232" t="s">
        <v>170</v>
      </c>
      <c r="E303" s="241" t="s">
        <v>1</v>
      </c>
      <c r="F303" s="242" t="s">
        <v>377</v>
      </c>
      <c r="G303" s="240"/>
      <c r="H303" s="243">
        <v>0.90500000000000003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9" t="s">
        <v>170</v>
      </c>
      <c r="AU303" s="249" t="s">
        <v>164</v>
      </c>
      <c r="AV303" s="13" t="s">
        <v>164</v>
      </c>
      <c r="AW303" s="13" t="s">
        <v>33</v>
      </c>
      <c r="AX303" s="13" t="s">
        <v>76</v>
      </c>
      <c r="AY303" s="249" t="s">
        <v>156</v>
      </c>
    </row>
    <row r="304" s="13" customFormat="1">
      <c r="A304" s="13"/>
      <c r="B304" s="239"/>
      <c r="C304" s="240"/>
      <c r="D304" s="232" t="s">
        <v>170</v>
      </c>
      <c r="E304" s="241" t="s">
        <v>1</v>
      </c>
      <c r="F304" s="242" t="s">
        <v>378</v>
      </c>
      <c r="G304" s="240"/>
      <c r="H304" s="243">
        <v>0.44900000000000001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170</v>
      </c>
      <c r="AU304" s="249" t="s">
        <v>164</v>
      </c>
      <c r="AV304" s="13" t="s">
        <v>164</v>
      </c>
      <c r="AW304" s="13" t="s">
        <v>33</v>
      </c>
      <c r="AX304" s="13" t="s">
        <v>76</v>
      </c>
      <c r="AY304" s="249" t="s">
        <v>156</v>
      </c>
    </row>
    <row r="305" s="14" customFormat="1">
      <c r="A305" s="14"/>
      <c r="B305" s="250"/>
      <c r="C305" s="251"/>
      <c r="D305" s="232" t="s">
        <v>170</v>
      </c>
      <c r="E305" s="252" t="s">
        <v>1</v>
      </c>
      <c r="F305" s="253" t="s">
        <v>172</v>
      </c>
      <c r="G305" s="251"/>
      <c r="H305" s="254">
        <v>1.3540000000000001</v>
      </c>
      <c r="I305" s="255"/>
      <c r="J305" s="251"/>
      <c r="K305" s="251"/>
      <c r="L305" s="256"/>
      <c r="M305" s="257"/>
      <c r="N305" s="258"/>
      <c r="O305" s="258"/>
      <c r="P305" s="258"/>
      <c r="Q305" s="258"/>
      <c r="R305" s="258"/>
      <c r="S305" s="258"/>
      <c r="T305" s="25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0" t="s">
        <v>170</v>
      </c>
      <c r="AU305" s="260" t="s">
        <v>164</v>
      </c>
      <c r="AV305" s="14" t="s">
        <v>163</v>
      </c>
      <c r="AW305" s="14" t="s">
        <v>33</v>
      </c>
      <c r="AX305" s="14" t="s">
        <v>84</v>
      </c>
      <c r="AY305" s="260" t="s">
        <v>156</v>
      </c>
    </row>
    <row r="306" s="13" customFormat="1">
      <c r="A306" s="13"/>
      <c r="B306" s="239"/>
      <c r="C306" s="240"/>
      <c r="D306" s="232" t="s">
        <v>170</v>
      </c>
      <c r="E306" s="240"/>
      <c r="F306" s="242" t="s">
        <v>379</v>
      </c>
      <c r="G306" s="240"/>
      <c r="H306" s="243">
        <v>1.76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9" t="s">
        <v>170</v>
      </c>
      <c r="AU306" s="249" t="s">
        <v>164</v>
      </c>
      <c r="AV306" s="13" t="s">
        <v>164</v>
      </c>
      <c r="AW306" s="13" t="s">
        <v>4</v>
      </c>
      <c r="AX306" s="13" t="s">
        <v>84</v>
      </c>
      <c r="AY306" s="249" t="s">
        <v>156</v>
      </c>
    </row>
    <row r="307" s="2" customFormat="1" ht="33" customHeight="1">
      <c r="A307" s="39"/>
      <c r="B307" s="40"/>
      <c r="C307" s="219" t="s">
        <v>380</v>
      </c>
      <c r="D307" s="219" t="s">
        <v>158</v>
      </c>
      <c r="E307" s="220" t="s">
        <v>381</v>
      </c>
      <c r="F307" s="221" t="s">
        <v>382</v>
      </c>
      <c r="G307" s="222" t="s">
        <v>161</v>
      </c>
      <c r="H307" s="223">
        <v>0.214</v>
      </c>
      <c r="I307" s="224"/>
      <c r="J307" s="225">
        <f>ROUND(I307*H307,2)</f>
        <v>0</v>
      </c>
      <c r="K307" s="221" t="s">
        <v>162</v>
      </c>
      <c r="L307" s="45"/>
      <c r="M307" s="226" t="s">
        <v>1</v>
      </c>
      <c r="N307" s="227" t="s">
        <v>42</v>
      </c>
      <c r="O307" s="92"/>
      <c r="P307" s="228">
        <f>O307*H307</f>
        <v>0</v>
      </c>
      <c r="Q307" s="228">
        <v>0.73558000000000001</v>
      </c>
      <c r="R307" s="228">
        <f>Q307*H307</f>
        <v>0.15741411999999999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163</v>
      </c>
      <c r="AT307" s="230" t="s">
        <v>158</v>
      </c>
      <c r="AU307" s="230" t="s">
        <v>164</v>
      </c>
      <c r="AY307" s="18" t="s">
        <v>156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164</v>
      </c>
      <c r="BK307" s="231">
        <f>ROUND(I307*H307,2)</f>
        <v>0</v>
      </c>
      <c r="BL307" s="18" t="s">
        <v>163</v>
      </c>
      <c r="BM307" s="230" t="s">
        <v>383</v>
      </c>
    </row>
    <row r="308" s="2" customFormat="1">
      <c r="A308" s="39"/>
      <c r="B308" s="40"/>
      <c r="C308" s="41"/>
      <c r="D308" s="232" t="s">
        <v>166</v>
      </c>
      <c r="E308" s="41"/>
      <c r="F308" s="233" t="s">
        <v>384</v>
      </c>
      <c r="G308" s="41"/>
      <c r="H308" s="41"/>
      <c r="I308" s="234"/>
      <c r="J308" s="41"/>
      <c r="K308" s="41"/>
      <c r="L308" s="45"/>
      <c r="M308" s="235"/>
      <c r="N308" s="236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166</v>
      </c>
      <c r="AU308" s="18" t="s">
        <v>164</v>
      </c>
    </row>
    <row r="309" s="2" customFormat="1">
      <c r="A309" s="39"/>
      <c r="B309" s="40"/>
      <c r="C309" s="41"/>
      <c r="D309" s="237" t="s">
        <v>168</v>
      </c>
      <c r="E309" s="41"/>
      <c r="F309" s="238" t="s">
        <v>385</v>
      </c>
      <c r="G309" s="41"/>
      <c r="H309" s="41"/>
      <c r="I309" s="234"/>
      <c r="J309" s="41"/>
      <c r="K309" s="41"/>
      <c r="L309" s="45"/>
      <c r="M309" s="235"/>
      <c r="N309" s="236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168</v>
      </c>
      <c r="AU309" s="18" t="s">
        <v>164</v>
      </c>
    </row>
    <row r="310" s="13" customFormat="1">
      <c r="A310" s="13"/>
      <c r="B310" s="239"/>
      <c r="C310" s="240"/>
      <c r="D310" s="232" t="s">
        <v>170</v>
      </c>
      <c r="E310" s="241" t="s">
        <v>1</v>
      </c>
      <c r="F310" s="242" t="s">
        <v>386</v>
      </c>
      <c r="G310" s="240"/>
      <c r="H310" s="243">
        <v>0.214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170</v>
      </c>
      <c r="AU310" s="249" t="s">
        <v>164</v>
      </c>
      <c r="AV310" s="13" t="s">
        <v>164</v>
      </c>
      <c r="AW310" s="13" t="s">
        <v>33</v>
      </c>
      <c r="AX310" s="13" t="s">
        <v>76</v>
      </c>
      <c r="AY310" s="249" t="s">
        <v>156</v>
      </c>
    </row>
    <row r="311" s="14" customFormat="1">
      <c r="A311" s="14"/>
      <c r="B311" s="250"/>
      <c r="C311" s="251"/>
      <c r="D311" s="232" t="s">
        <v>170</v>
      </c>
      <c r="E311" s="252" t="s">
        <v>1</v>
      </c>
      <c r="F311" s="253" t="s">
        <v>172</v>
      </c>
      <c r="G311" s="251"/>
      <c r="H311" s="254">
        <v>0.214</v>
      </c>
      <c r="I311" s="255"/>
      <c r="J311" s="251"/>
      <c r="K311" s="251"/>
      <c r="L311" s="256"/>
      <c r="M311" s="257"/>
      <c r="N311" s="258"/>
      <c r="O311" s="258"/>
      <c r="P311" s="258"/>
      <c r="Q311" s="258"/>
      <c r="R311" s="258"/>
      <c r="S311" s="258"/>
      <c r="T311" s="25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0" t="s">
        <v>170</v>
      </c>
      <c r="AU311" s="260" t="s">
        <v>164</v>
      </c>
      <c r="AV311" s="14" t="s">
        <v>163</v>
      </c>
      <c r="AW311" s="14" t="s">
        <v>33</v>
      </c>
      <c r="AX311" s="14" t="s">
        <v>84</v>
      </c>
      <c r="AY311" s="260" t="s">
        <v>156</v>
      </c>
    </row>
    <row r="312" s="2" customFormat="1" ht="33" customHeight="1">
      <c r="A312" s="39"/>
      <c r="B312" s="40"/>
      <c r="C312" s="219" t="s">
        <v>387</v>
      </c>
      <c r="D312" s="219" t="s">
        <v>158</v>
      </c>
      <c r="E312" s="220" t="s">
        <v>388</v>
      </c>
      <c r="F312" s="221" t="s">
        <v>389</v>
      </c>
      <c r="G312" s="222" t="s">
        <v>161</v>
      </c>
      <c r="H312" s="223">
        <v>17.202999999999999</v>
      </c>
      <c r="I312" s="224"/>
      <c r="J312" s="225">
        <f>ROUND(I312*H312,2)</f>
        <v>0</v>
      </c>
      <c r="K312" s="221" t="s">
        <v>162</v>
      </c>
      <c r="L312" s="45"/>
      <c r="M312" s="226" t="s">
        <v>1</v>
      </c>
      <c r="N312" s="227" t="s">
        <v>42</v>
      </c>
      <c r="O312" s="92"/>
      <c r="P312" s="228">
        <f>O312*H312</f>
        <v>0</v>
      </c>
      <c r="Q312" s="228">
        <v>0.99007999999999996</v>
      </c>
      <c r="R312" s="228">
        <f>Q312*H312</f>
        <v>17.032346239999999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163</v>
      </c>
      <c r="AT312" s="230" t="s">
        <v>158</v>
      </c>
      <c r="AU312" s="230" t="s">
        <v>164</v>
      </c>
      <c r="AY312" s="18" t="s">
        <v>156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164</v>
      </c>
      <c r="BK312" s="231">
        <f>ROUND(I312*H312,2)</f>
        <v>0</v>
      </c>
      <c r="BL312" s="18" t="s">
        <v>163</v>
      </c>
      <c r="BM312" s="230" t="s">
        <v>390</v>
      </c>
    </row>
    <row r="313" s="2" customFormat="1">
      <c r="A313" s="39"/>
      <c r="B313" s="40"/>
      <c r="C313" s="41"/>
      <c r="D313" s="232" t="s">
        <v>166</v>
      </c>
      <c r="E313" s="41"/>
      <c r="F313" s="233" t="s">
        <v>391</v>
      </c>
      <c r="G313" s="41"/>
      <c r="H313" s="41"/>
      <c r="I313" s="234"/>
      <c r="J313" s="41"/>
      <c r="K313" s="41"/>
      <c r="L313" s="45"/>
      <c r="M313" s="235"/>
      <c r="N313" s="236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166</v>
      </c>
      <c r="AU313" s="18" t="s">
        <v>164</v>
      </c>
    </row>
    <row r="314" s="2" customFormat="1">
      <c r="A314" s="39"/>
      <c r="B314" s="40"/>
      <c r="C314" s="41"/>
      <c r="D314" s="237" t="s">
        <v>168</v>
      </c>
      <c r="E314" s="41"/>
      <c r="F314" s="238" t="s">
        <v>392</v>
      </c>
      <c r="G314" s="41"/>
      <c r="H314" s="41"/>
      <c r="I314" s="234"/>
      <c r="J314" s="41"/>
      <c r="K314" s="41"/>
      <c r="L314" s="45"/>
      <c r="M314" s="235"/>
      <c r="N314" s="236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168</v>
      </c>
      <c r="AU314" s="18" t="s">
        <v>164</v>
      </c>
    </row>
    <row r="315" s="13" customFormat="1">
      <c r="A315" s="13"/>
      <c r="B315" s="239"/>
      <c r="C315" s="240"/>
      <c r="D315" s="232" t="s">
        <v>170</v>
      </c>
      <c r="E315" s="241" t="s">
        <v>1</v>
      </c>
      <c r="F315" s="242" t="s">
        <v>393</v>
      </c>
      <c r="G315" s="240"/>
      <c r="H315" s="243">
        <v>13.025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170</v>
      </c>
      <c r="AU315" s="249" t="s">
        <v>164</v>
      </c>
      <c r="AV315" s="13" t="s">
        <v>164</v>
      </c>
      <c r="AW315" s="13" t="s">
        <v>33</v>
      </c>
      <c r="AX315" s="13" t="s">
        <v>76</v>
      </c>
      <c r="AY315" s="249" t="s">
        <v>156</v>
      </c>
    </row>
    <row r="316" s="13" customFormat="1">
      <c r="A316" s="13"/>
      <c r="B316" s="239"/>
      <c r="C316" s="240"/>
      <c r="D316" s="232" t="s">
        <v>170</v>
      </c>
      <c r="E316" s="241" t="s">
        <v>1</v>
      </c>
      <c r="F316" s="242" t="s">
        <v>394</v>
      </c>
      <c r="G316" s="240"/>
      <c r="H316" s="243">
        <v>4.1779999999999999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170</v>
      </c>
      <c r="AU316" s="249" t="s">
        <v>164</v>
      </c>
      <c r="AV316" s="13" t="s">
        <v>164</v>
      </c>
      <c r="AW316" s="13" t="s">
        <v>33</v>
      </c>
      <c r="AX316" s="13" t="s">
        <v>76</v>
      </c>
      <c r="AY316" s="249" t="s">
        <v>156</v>
      </c>
    </row>
    <row r="317" s="14" customFormat="1">
      <c r="A317" s="14"/>
      <c r="B317" s="250"/>
      <c r="C317" s="251"/>
      <c r="D317" s="232" t="s">
        <v>170</v>
      </c>
      <c r="E317" s="252" t="s">
        <v>1</v>
      </c>
      <c r="F317" s="253" t="s">
        <v>172</v>
      </c>
      <c r="G317" s="251"/>
      <c r="H317" s="254">
        <v>17.202999999999999</v>
      </c>
      <c r="I317" s="255"/>
      <c r="J317" s="251"/>
      <c r="K317" s="251"/>
      <c r="L317" s="256"/>
      <c r="M317" s="257"/>
      <c r="N317" s="258"/>
      <c r="O317" s="258"/>
      <c r="P317" s="258"/>
      <c r="Q317" s="258"/>
      <c r="R317" s="258"/>
      <c r="S317" s="258"/>
      <c r="T317" s="25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0" t="s">
        <v>170</v>
      </c>
      <c r="AU317" s="260" t="s">
        <v>164</v>
      </c>
      <c r="AV317" s="14" t="s">
        <v>163</v>
      </c>
      <c r="AW317" s="14" t="s">
        <v>33</v>
      </c>
      <c r="AX317" s="14" t="s">
        <v>84</v>
      </c>
      <c r="AY317" s="260" t="s">
        <v>156</v>
      </c>
    </row>
    <row r="318" s="2" customFormat="1" ht="24.15" customHeight="1">
      <c r="A318" s="39"/>
      <c r="B318" s="40"/>
      <c r="C318" s="219" t="s">
        <v>395</v>
      </c>
      <c r="D318" s="219" t="s">
        <v>158</v>
      </c>
      <c r="E318" s="220" t="s">
        <v>396</v>
      </c>
      <c r="F318" s="221" t="s">
        <v>397</v>
      </c>
      <c r="G318" s="222" t="s">
        <v>213</v>
      </c>
      <c r="H318" s="223">
        <v>0.22700000000000001</v>
      </c>
      <c r="I318" s="224"/>
      <c r="J318" s="225">
        <f>ROUND(I318*H318,2)</f>
        <v>0</v>
      </c>
      <c r="K318" s="221" t="s">
        <v>162</v>
      </c>
      <c r="L318" s="45"/>
      <c r="M318" s="226" t="s">
        <v>1</v>
      </c>
      <c r="N318" s="227" t="s">
        <v>42</v>
      </c>
      <c r="O318" s="92"/>
      <c r="P318" s="228">
        <f>O318*H318</f>
        <v>0</v>
      </c>
      <c r="Q318" s="228">
        <v>1.0593999999999999</v>
      </c>
      <c r="R318" s="228">
        <f>Q318*H318</f>
        <v>0.2404838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163</v>
      </c>
      <c r="AT318" s="230" t="s">
        <v>158</v>
      </c>
      <c r="AU318" s="230" t="s">
        <v>164</v>
      </c>
      <c r="AY318" s="18" t="s">
        <v>156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164</v>
      </c>
      <c r="BK318" s="231">
        <f>ROUND(I318*H318,2)</f>
        <v>0</v>
      </c>
      <c r="BL318" s="18" t="s">
        <v>163</v>
      </c>
      <c r="BM318" s="230" t="s">
        <v>398</v>
      </c>
    </row>
    <row r="319" s="2" customFormat="1">
      <c r="A319" s="39"/>
      <c r="B319" s="40"/>
      <c r="C319" s="41"/>
      <c r="D319" s="232" t="s">
        <v>166</v>
      </c>
      <c r="E319" s="41"/>
      <c r="F319" s="233" t="s">
        <v>399</v>
      </c>
      <c r="G319" s="41"/>
      <c r="H319" s="41"/>
      <c r="I319" s="234"/>
      <c r="J319" s="41"/>
      <c r="K319" s="41"/>
      <c r="L319" s="45"/>
      <c r="M319" s="235"/>
      <c r="N319" s="236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166</v>
      </c>
      <c r="AU319" s="18" t="s">
        <v>164</v>
      </c>
    </row>
    <row r="320" s="2" customFormat="1">
      <c r="A320" s="39"/>
      <c r="B320" s="40"/>
      <c r="C320" s="41"/>
      <c r="D320" s="237" t="s">
        <v>168</v>
      </c>
      <c r="E320" s="41"/>
      <c r="F320" s="238" t="s">
        <v>400</v>
      </c>
      <c r="G320" s="41"/>
      <c r="H320" s="41"/>
      <c r="I320" s="234"/>
      <c r="J320" s="41"/>
      <c r="K320" s="41"/>
      <c r="L320" s="45"/>
      <c r="M320" s="235"/>
      <c r="N320" s="236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168</v>
      </c>
      <c r="AU320" s="18" t="s">
        <v>164</v>
      </c>
    </row>
    <row r="321" s="13" customFormat="1">
      <c r="A321" s="13"/>
      <c r="B321" s="239"/>
      <c r="C321" s="240"/>
      <c r="D321" s="232" t="s">
        <v>170</v>
      </c>
      <c r="E321" s="241" t="s">
        <v>1</v>
      </c>
      <c r="F321" s="242" t="s">
        <v>401</v>
      </c>
      <c r="G321" s="240"/>
      <c r="H321" s="243">
        <v>0.064000000000000001</v>
      </c>
      <c r="I321" s="244"/>
      <c r="J321" s="240"/>
      <c r="K321" s="240"/>
      <c r="L321" s="245"/>
      <c r="M321" s="246"/>
      <c r="N321" s="247"/>
      <c r="O321" s="247"/>
      <c r="P321" s="247"/>
      <c r="Q321" s="247"/>
      <c r="R321" s="247"/>
      <c r="S321" s="247"/>
      <c r="T321" s="24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9" t="s">
        <v>170</v>
      </c>
      <c r="AU321" s="249" t="s">
        <v>164</v>
      </c>
      <c r="AV321" s="13" t="s">
        <v>164</v>
      </c>
      <c r="AW321" s="13" t="s">
        <v>33</v>
      </c>
      <c r="AX321" s="13" t="s">
        <v>76</v>
      </c>
      <c r="AY321" s="249" t="s">
        <v>156</v>
      </c>
    </row>
    <row r="322" s="13" customFormat="1">
      <c r="A322" s="13"/>
      <c r="B322" s="239"/>
      <c r="C322" s="240"/>
      <c r="D322" s="232" t="s">
        <v>170</v>
      </c>
      <c r="E322" s="241" t="s">
        <v>1</v>
      </c>
      <c r="F322" s="242" t="s">
        <v>402</v>
      </c>
      <c r="G322" s="240"/>
      <c r="H322" s="243">
        <v>0.02</v>
      </c>
      <c r="I322" s="244"/>
      <c r="J322" s="240"/>
      <c r="K322" s="240"/>
      <c r="L322" s="245"/>
      <c r="M322" s="246"/>
      <c r="N322" s="247"/>
      <c r="O322" s="247"/>
      <c r="P322" s="247"/>
      <c r="Q322" s="247"/>
      <c r="R322" s="247"/>
      <c r="S322" s="247"/>
      <c r="T322" s="24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9" t="s">
        <v>170</v>
      </c>
      <c r="AU322" s="249" t="s">
        <v>164</v>
      </c>
      <c r="AV322" s="13" t="s">
        <v>164</v>
      </c>
      <c r="AW322" s="13" t="s">
        <v>33</v>
      </c>
      <c r="AX322" s="13" t="s">
        <v>76</v>
      </c>
      <c r="AY322" s="249" t="s">
        <v>156</v>
      </c>
    </row>
    <row r="323" s="13" customFormat="1">
      <c r="A323" s="13"/>
      <c r="B323" s="239"/>
      <c r="C323" s="240"/>
      <c r="D323" s="232" t="s">
        <v>170</v>
      </c>
      <c r="E323" s="241" t="s">
        <v>1</v>
      </c>
      <c r="F323" s="242" t="s">
        <v>403</v>
      </c>
      <c r="G323" s="240"/>
      <c r="H323" s="243">
        <v>0.105</v>
      </c>
      <c r="I323" s="244"/>
      <c r="J323" s="240"/>
      <c r="K323" s="240"/>
      <c r="L323" s="245"/>
      <c r="M323" s="246"/>
      <c r="N323" s="247"/>
      <c r="O323" s="247"/>
      <c r="P323" s="247"/>
      <c r="Q323" s="247"/>
      <c r="R323" s="247"/>
      <c r="S323" s="247"/>
      <c r="T323" s="24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9" t="s">
        <v>170</v>
      </c>
      <c r="AU323" s="249" t="s">
        <v>164</v>
      </c>
      <c r="AV323" s="13" t="s">
        <v>164</v>
      </c>
      <c r="AW323" s="13" t="s">
        <v>33</v>
      </c>
      <c r="AX323" s="13" t="s">
        <v>76</v>
      </c>
      <c r="AY323" s="249" t="s">
        <v>156</v>
      </c>
    </row>
    <row r="324" s="14" customFormat="1">
      <c r="A324" s="14"/>
      <c r="B324" s="250"/>
      <c r="C324" s="251"/>
      <c r="D324" s="232" t="s">
        <v>170</v>
      </c>
      <c r="E324" s="252" t="s">
        <v>1</v>
      </c>
      <c r="F324" s="253" t="s">
        <v>172</v>
      </c>
      <c r="G324" s="251"/>
      <c r="H324" s="254">
        <v>0.189</v>
      </c>
      <c r="I324" s="255"/>
      <c r="J324" s="251"/>
      <c r="K324" s="251"/>
      <c r="L324" s="256"/>
      <c r="M324" s="257"/>
      <c r="N324" s="258"/>
      <c r="O324" s="258"/>
      <c r="P324" s="258"/>
      <c r="Q324" s="258"/>
      <c r="R324" s="258"/>
      <c r="S324" s="258"/>
      <c r="T324" s="25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0" t="s">
        <v>170</v>
      </c>
      <c r="AU324" s="260" t="s">
        <v>164</v>
      </c>
      <c r="AV324" s="14" t="s">
        <v>163</v>
      </c>
      <c r="AW324" s="14" t="s">
        <v>33</v>
      </c>
      <c r="AX324" s="14" t="s">
        <v>84</v>
      </c>
      <c r="AY324" s="260" t="s">
        <v>156</v>
      </c>
    </row>
    <row r="325" s="13" customFormat="1">
      <c r="A325" s="13"/>
      <c r="B325" s="239"/>
      <c r="C325" s="240"/>
      <c r="D325" s="232" t="s">
        <v>170</v>
      </c>
      <c r="E325" s="240"/>
      <c r="F325" s="242" t="s">
        <v>404</v>
      </c>
      <c r="G325" s="240"/>
      <c r="H325" s="243">
        <v>0.22700000000000001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9" t="s">
        <v>170</v>
      </c>
      <c r="AU325" s="249" t="s">
        <v>164</v>
      </c>
      <c r="AV325" s="13" t="s">
        <v>164</v>
      </c>
      <c r="AW325" s="13" t="s">
        <v>4</v>
      </c>
      <c r="AX325" s="13" t="s">
        <v>84</v>
      </c>
      <c r="AY325" s="249" t="s">
        <v>156</v>
      </c>
    </row>
    <row r="326" s="2" customFormat="1" ht="16.5" customHeight="1">
      <c r="A326" s="39"/>
      <c r="B326" s="40"/>
      <c r="C326" s="219" t="s">
        <v>405</v>
      </c>
      <c r="D326" s="219" t="s">
        <v>158</v>
      </c>
      <c r="E326" s="220" t="s">
        <v>406</v>
      </c>
      <c r="F326" s="221" t="s">
        <v>407</v>
      </c>
      <c r="G326" s="222" t="s">
        <v>175</v>
      </c>
      <c r="H326" s="223">
        <v>116.715</v>
      </c>
      <c r="I326" s="224"/>
      <c r="J326" s="225">
        <f>ROUND(I326*H326,2)</f>
        <v>0</v>
      </c>
      <c r="K326" s="221" t="s">
        <v>1</v>
      </c>
      <c r="L326" s="45"/>
      <c r="M326" s="226" t="s">
        <v>1</v>
      </c>
      <c r="N326" s="227" t="s">
        <v>42</v>
      </c>
      <c r="O326" s="92"/>
      <c r="P326" s="228">
        <f>O326*H326</f>
        <v>0</v>
      </c>
      <c r="Q326" s="228">
        <v>0</v>
      </c>
      <c r="R326" s="228">
        <f>Q326*H326</f>
        <v>0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163</v>
      </c>
      <c r="AT326" s="230" t="s">
        <v>158</v>
      </c>
      <c r="AU326" s="230" t="s">
        <v>164</v>
      </c>
      <c r="AY326" s="18" t="s">
        <v>156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8" t="s">
        <v>164</v>
      </c>
      <c r="BK326" s="231">
        <f>ROUND(I326*H326,2)</f>
        <v>0</v>
      </c>
      <c r="BL326" s="18" t="s">
        <v>163</v>
      </c>
      <c r="BM326" s="230" t="s">
        <v>408</v>
      </c>
    </row>
    <row r="327" s="2" customFormat="1">
      <c r="A327" s="39"/>
      <c r="B327" s="40"/>
      <c r="C327" s="41"/>
      <c r="D327" s="232" t="s">
        <v>166</v>
      </c>
      <c r="E327" s="41"/>
      <c r="F327" s="233" t="s">
        <v>409</v>
      </c>
      <c r="G327" s="41"/>
      <c r="H327" s="41"/>
      <c r="I327" s="234"/>
      <c r="J327" s="41"/>
      <c r="K327" s="41"/>
      <c r="L327" s="45"/>
      <c r="M327" s="235"/>
      <c r="N327" s="236"/>
      <c r="O327" s="92"/>
      <c r="P327" s="92"/>
      <c r="Q327" s="92"/>
      <c r="R327" s="92"/>
      <c r="S327" s="92"/>
      <c r="T327" s="93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166</v>
      </c>
      <c r="AU327" s="18" t="s">
        <v>164</v>
      </c>
    </row>
    <row r="328" s="12" customFormat="1" ht="22.8" customHeight="1">
      <c r="A328" s="12"/>
      <c r="B328" s="203"/>
      <c r="C328" s="204"/>
      <c r="D328" s="205" t="s">
        <v>75</v>
      </c>
      <c r="E328" s="217" t="s">
        <v>180</v>
      </c>
      <c r="F328" s="217" t="s">
        <v>410</v>
      </c>
      <c r="G328" s="204"/>
      <c r="H328" s="204"/>
      <c r="I328" s="207"/>
      <c r="J328" s="218">
        <f>BK328</f>
        <v>0</v>
      </c>
      <c r="K328" s="204"/>
      <c r="L328" s="209"/>
      <c r="M328" s="210"/>
      <c r="N328" s="211"/>
      <c r="O328" s="211"/>
      <c r="P328" s="212">
        <f>SUM(P329:P433)</f>
        <v>0</v>
      </c>
      <c r="Q328" s="211"/>
      <c r="R328" s="212">
        <f>SUM(R329:R433)</f>
        <v>255.61362930999999</v>
      </c>
      <c r="S328" s="211"/>
      <c r="T328" s="213">
        <f>SUM(T329:T433)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4" t="s">
        <v>84</v>
      </c>
      <c r="AT328" s="215" t="s">
        <v>75</v>
      </c>
      <c r="AU328" s="215" t="s">
        <v>84</v>
      </c>
      <c r="AY328" s="214" t="s">
        <v>156</v>
      </c>
      <c r="BK328" s="216">
        <f>SUM(BK329:BK433)</f>
        <v>0</v>
      </c>
    </row>
    <row r="329" s="2" customFormat="1" ht="37.8" customHeight="1">
      <c r="A329" s="39"/>
      <c r="B329" s="40"/>
      <c r="C329" s="219" t="s">
        <v>411</v>
      </c>
      <c r="D329" s="219" t="s">
        <v>158</v>
      </c>
      <c r="E329" s="220" t="s">
        <v>412</v>
      </c>
      <c r="F329" s="221" t="s">
        <v>413</v>
      </c>
      <c r="G329" s="222" t="s">
        <v>161</v>
      </c>
      <c r="H329" s="223">
        <v>20.539000000000001</v>
      </c>
      <c r="I329" s="224"/>
      <c r="J329" s="225">
        <f>ROUND(I329*H329,2)</f>
        <v>0</v>
      </c>
      <c r="K329" s="221" t="s">
        <v>162</v>
      </c>
      <c r="L329" s="45"/>
      <c r="M329" s="226" t="s">
        <v>1</v>
      </c>
      <c r="N329" s="227" t="s">
        <v>42</v>
      </c>
      <c r="O329" s="92"/>
      <c r="P329" s="228">
        <f>O329*H329</f>
        <v>0</v>
      </c>
      <c r="Q329" s="228">
        <v>0.73558000000000001</v>
      </c>
      <c r="R329" s="228">
        <f>Q329*H329</f>
        <v>15.108077620000001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163</v>
      </c>
      <c r="AT329" s="230" t="s">
        <v>158</v>
      </c>
      <c r="AU329" s="230" t="s">
        <v>164</v>
      </c>
      <c r="AY329" s="18" t="s">
        <v>156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164</v>
      </c>
      <c r="BK329" s="231">
        <f>ROUND(I329*H329,2)</f>
        <v>0</v>
      </c>
      <c r="BL329" s="18" t="s">
        <v>163</v>
      </c>
      <c r="BM329" s="230" t="s">
        <v>414</v>
      </c>
    </row>
    <row r="330" s="2" customFormat="1">
      <c r="A330" s="39"/>
      <c r="B330" s="40"/>
      <c r="C330" s="41"/>
      <c r="D330" s="232" t="s">
        <v>166</v>
      </c>
      <c r="E330" s="41"/>
      <c r="F330" s="233" t="s">
        <v>415</v>
      </c>
      <c r="G330" s="41"/>
      <c r="H330" s="41"/>
      <c r="I330" s="234"/>
      <c r="J330" s="41"/>
      <c r="K330" s="41"/>
      <c r="L330" s="45"/>
      <c r="M330" s="235"/>
      <c r="N330" s="236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166</v>
      </c>
      <c r="AU330" s="18" t="s">
        <v>164</v>
      </c>
    </row>
    <row r="331" s="2" customFormat="1">
      <c r="A331" s="39"/>
      <c r="B331" s="40"/>
      <c r="C331" s="41"/>
      <c r="D331" s="237" t="s">
        <v>168</v>
      </c>
      <c r="E331" s="41"/>
      <c r="F331" s="238" t="s">
        <v>416</v>
      </c>
      <c r="G331" s="41"/>
      <c r="H331" s="41"/>
      <c r="I331" s="234"/>
      <c r="J331" s="41"/>
      <c r="K331" s="41"/>
      <c r="L331" s="45"/>
      <c r="M331" s="235"/>
      <c r="N331" s="236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168</v>
      </c>
      <c r="AU331" s="18" t="s">
        <v>164</v>
      </c>
    </row>
    <row r="332" s="13" customFormat="1">
      <c r="A332" s="13"/>
      <c r="B332" s="239"/>
      <c r="C332" s="240"/>
      <c r="D332" s="232" t="s">
        <v>170</v>
      </c>
      <c r="E332" s="241" t="s">
        <v>1</v>
      </c>
      <c r="F332" s="242" t="s">
        <v>417</v>
      </c>
      <c r="G332" s="240"/>
      <c r="H332" s="243">
        <v>20.539000000000001</v>
      </c>
      <c r="I332" s="244"/>
      <c r="J332" s="240"/>
      <c r="K332" s="240"/>
      <c r="L332" s="245"/>
      <c r="M332" s="246"/>
      <c r="N332" s="247"/>
      <c r="O332" s="247"/>
      <c r="P332" s="247"/>
      <c r="Q332" s="247"/>
      <c r="R332" s="247"/>
      <c r="S332" s="247"/>
      <c r="T332" s="24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9" t="s">
        <v>170</v>
      </c>
      <c r="AU332" s="249" t="s">
        <v>164</v>
      </c>
      <c r="AV332" s="13" t="s">
        <v>164</v>
      </c>
      <c r="AW332" s="13" t="s">
        <v>33</v>
      </c>
      <c r="AX332" s="13" t="s">
        <v>76</v>
      </c>
      <c r="AY332" s="249" t="s">
        <v>156</v>
      </c>
    </row>
    <row r="333" s="14" customFormat="1">
      <c r="A333" s="14"/>
      <c r="B333" s="250"/>
      <c r="C333" s="251"/>
      <c r="D333" s="232" t="s">
        <v>170</v>
      </c>
      <c r="E333" s="252" t="s">
        <v>1</v>
      </c>
      <c r="F333" s="253" t="s">
        <v>172</v>
      </c>
      <c r="G333" s="251"/>
      <c r="H333" s="254">
        <v>20.539000000000001</v>
      </c>
      <c r="I333" s="255"/>
      <c r="J333" s="251"/>
      <c r="K333" s="251"/>
      <c r="L333" s="256"/>
      <c r="M333" s="257"/>
      <c r="N333" s="258"/>
      <c r="O333" s="258"/>
      <c r="P333" s="258"/>
      <c r="Q333" s="258"/>
      <c r="R333" s="258"/>
      <c r="S333" s="258"/>
      <c r="T333" s="25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0" t="s">
        <v>170</v>
      </c>
      <c r="AU333" s="260" t="s">
        <v>164</v>
      </c>
      <c r="AV333" s="14" t="s">
        <v>163</v>
      </c>
      <c r="AW333" s="14" t="s">
        <v>33</v>
      </c>
      <c r="AX333" s="14" t="s">
        <v>84</v>
      </c>
      <c r="AY333" s="260" t="s">
        <v>156</v>
      </c>
    </row>
    <row r="334" s="2" customFormat="1" ht="37.8" customHeight="1">
      <c r="A334" s="39"/>
      <c r="B334" s="40"/>
      <c r="C334" s="219" t="s">
        <v>418</v>
      </c>
      <c r="D334" s="219" t="s">
        <v>158</v>
      </c>
      <c r="E334" s="220" t="s">
        <v>419</v>
      </c>
      <c r="F334" s="221" t="s">
        <v>420</v>
      </c>
      <c r="G334" s="222" t="s">
        <v>161</v>
      </c>
      <c r="H334" s="223">
        <v>168.523</v>
      </c>
      <c r="I334" s="224"/>
      <c r="J334" s="225">
        <f>ROUND(I334*H334,2)</f>
        <v>0</v>
      </c>
      <c r="K334" s="221" t="s">
        <v>162</v>
      </c>
      <c r="L334" s="45"/>
      <c r="M334" s="226" t="s">
        <v>1</v>
      </c>
      <c r="N334" s="227" t="s">
        <v>42</v>
      </c>
      <c r="O334" s="92"/>
      <c r="P334" s="228">
        <f>O334*H334</f>
        <v>0</v>
      </c>
      <c r="Q334" s="228">
        <v>0.99007999999999996</v>
      </c>
      <c r="R334" s="228">
        <f>Q334*H334</f>
        <v>166.85125184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163</v>
      </c>
      <c r="AT334" s="230" t="s">
        <v>158</v>
      </c>
      <c r="AU334" s="230" t="s">
        <v>164</v>
      </c>
      <c r="AY334" s="18" t="s">
        <v>156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164</v>
      </c>
      <c r="BK334" s="231">
        <f>ROUND(I334*H334,2)</f>
        <v>0</v>
      </c>
      <c r="BL334" s="18" t="s">
        <v>163</v>
      </c>
      <c r="BM334" s="230" t="s">
        <v>421</v>
      </c>
    </row>
    <row r="335" s="2" customFormat="1">
      <c r="A335" s="39"/>
      <c r="B335" s="40"/>
      <c r="C335" s="41"/>
      <c r="D335" s="232" t="s">
        <v>166</v>
      </c>
      <c r="E335" s="41"/>
      <c r="F335" s="233" t="s">
        <v>422</v>
      </c>
      <c r="G335" s="41"/>
      <c r="H335" s="41"/>
      <c r="I335" s="234"/>
      <c r="J335" s="41"/>
      <c r="K335" s="41"/>
      <c r="L335" s="45"/>
      <c r="M335" s="235"/>
      <c r="N335" s="236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166</v>
      </c>
      <c r="AU335" s="18" t="s">
        <v>164</v>
      </c>
    </row>
    <row r="336" s="2" customFormat="1">
      <c r="A336" s="39"/>
      <c r="B336" s="40"/>
      <c r="C336" s="41"/>
      <c r="D336" s="237" t="s">
        <v>168</v>
      </c>
      <c r="E336" s="41"/>
      <c r="F336" s="238" t="s">
        <v>423</v>
      </c>
      <c r="G336" s="41"/>
      <c r="H336" s="41"/>
      <c r="I336" s="234"/>
      <c r="J336" s="41"/>
      <c r="K336" s="41"/>
      <c r="L336" s="45"/>
      <c r="M336" s="235"/>
      <c r="N336" s="236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168</v>
      </c>
      <c r="AU336" s="18" t="s">
        <v>164</v>
      </c>
    </row>
    <row r="337" s="13" customFormat="1">
      <c r="A337" s="13"/>
      <c r="B337" s="239"/>
      <c r="C337" s="240"/>
      <c r="D337" s="232" t="s">
        <v>170</v>
      </c>
      <c r="E337" s="241" t="s">
        <v>1</v>
      </c>
      <c r="F337" s="242" t="s">
        <v>424</v>
      </c>
      <c r="G337" s="240"/>
      <c r="H337" s="243">
        <v>15.539999999999999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170</v>
      </c>
      <c r="AU337" s="249" t="s">
        <v>164</v>
      </c>
      <c r="AV337" s="13" t="s">
        <v>164</v>
      </c>
      <c r="AW337" s="13" t="s">
        <v>33</v>
      </c>
      <c r="AX337" s="13" t="s">
        <v>76</v>
      </c>
      <c r="AY337" s="249" t="s">
        <v>156</v>
      </c>
    </row>
    <row r="338" s="13" customFormat="1">
      <c r="A338" s="13"/>
      <c r="B338" s="239"/>
      <c r="C338" s="240"/>
      <c r="D338" s="232" t="s">
        <v>170</v>
      </c>
      <c r="E338" s="241" t="s">
        <v>1</v>
      </c>
      <c r="F338" s="242" t="s">
        <v>425</v>
      </c>
      <c r="G338" s="240"/>
      <c r="H338" s="243">
        <v>130.95500000000001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170</v>
      </c>
      <c r="AU338" s="249" t="s">
        <v>164</v>
      </c>
      <c r="AV338" s="13" t="s">
        <v>164</v>
      </c>
      <c r="AW338" s="13" t="s">
        <v>33</v>
      </c>
      <c r="AX338" s="13" t="s">
        <v>76</v>
      </c>
      <c r="AY338" s="249" t="s">
        <v>156</v>
      </c>
    </row>
    <row r="339" s="13" customFormat="1">
      <c r="A339" s="13"/>
      <c r="B339" s="239"/>
      <c r="C339" s="240"/>
      <c r="D339" s="232" t="s">
        <v>170</v>
      </c>
      <c r="E339" s="241" t="s">
        <v>1</v>
      </c>
      <c r="F339" s="242" t="s">
        <v>426</v>
      </c>
      <c r="G339" s="240"/>
      <c r="H339" s="243">
        <v>22.027999999999999</v>
      </c>
      <c r="I339" s="244"/>
      <c r="J339" s="240"/>
      <c r="K339" s="240"/>
      <c r="L339" s="245"/>
      <c r="M339" s="246"/>
      <c r="N339" s="247"/>
      <c r="O339" s="247"/>
      <c r="P339" s="247"/>
      <c r="Q339" s="247"/>
      <c r="R339" s="247"/>
      <c r="S339" s="247"/>
      <c r="T339" s="24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9" t="s">
        <v>170</v>
      </c>
      <c r="AU339" s="249" t="s">
        <v>164</v>
      </c>
      <c r="AV339" s="13" t="s">
        <v>164</v>
      </c>
      <c r="AW339" s="13" t="s">
        <v>33</v>
      </c>
      <c r="AX339" s="13" t="s">
        <v>76</v>
      </c>
      <c r="AY339" s="249" t="s">
        <v>156</v>
      </c>
    </row>
    <row r="340" s="14" customFormat="1">
      <c r="A340" s="14"/>
      <c r="B340" s="250"/>
      <c r="C340" s="251"/>
      <c r="D340" s="232" t="s">
        <v>170</v>
      </c>
      <c r="E340" s="252" t="s">
        <v>1</v>
      </c>
      <c r="F340" s="253" t="s">
        <v>172</v>
      </c>
      <c r="G340" s="251"/>
      <c r="H340" s="254">
        <v>168.523</v>
      </c>
      <c r="I340" s="255"/>
      <c r="J340" s="251"/>
      <c r="K340" s="251"/>
      <c r="L340" s="256"/>
      <c r="M340" s="257"/>
      <c r="N340" s="258"/>
      <c r="O340" s="258"/>
      <c r="P340" s="258"/>
      <c r="Q340" s="258"/>
      <c r="R340" s="258"/>
      <c r="S340" s="258"/>
      <c r="T340" s="25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0" t="s">
        <v>170</v>
      </c>
      <c r="AU340" s="260" t="s">
        <v>164</v>
      </c>
      <c r="AV340" s="14" t="s">
        <v>163</v>
      </c>
      <c r="AW340" s="14" t="s">
        <v>33</v>
      </c>
      <c r="AX340" s="14" t="s">
        <v>84</v>
      </c>
      <c r="AY340" s="260" t="s">
        <v>156</v>
      </c>
    </row>
    <row r="341" s="2" customFormat="1" ht="24.15" customHeight="1">
      <c r="A341" s="39"/>
      <c r="B341" s="40"/>
      <c r="C341" s="219" t="s">
        <v>427</v>
      </c>
      <c r="D341" s="219" t="s">
        <v>158</v>
      </c>
      <c r="E341" s="220" t="s">
        <v>428</v>
      </c>
      <c r="F341" s="221" t="s">
        <v>429</v>
      </c>
      <c r="G341" s="222" t="s">
        <v>161</v>
      </c>
      <c r="H341" s="223">
        <v>44.779000000000003</v>
      </c>
      <c r="I341" s="224"/>
      <c r="J341" s="225">
        <f>ROUND(I341*H341,2)</f>
        <v>0</v>
      </c>
      <c r="K341" s="221" t="s">
        <v>1</v>
      </c>
      <c r="L341" s="45"/>
      <c r="M341" s="226" t="s">
        <v>1</v>
      </c>
      <c r="N341" s="227" t="s">
        <v>42</v>
      </c>
      <c r="O341" s="92"/>
      <c r="P341" s="228">
        <f>O341*H341</f>
        <v>0</v>
      </c>
      <c r="Q341" s="228">
        <v>0.24615000000000001</v>
      </c>
      <c r="R341" s="228">
        <f>Q341*H341</f>
        <v>11.022350850000001</v>
      </c>
      <c r="S341" s="228">
        <v>0</v>
      </c>
      <c r="T341" s="22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0" t="s">
        <v>163</v>
      </c>
      <c r="AT341" s="230" t="s">
        <v>158</v>
      </c>
      <c r="AU341" s="230" t="s">
        <v>164</v>
      </c>
      <c r="AY341" s="18" t="s">
        <v>156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8" t="s">
        <v>164</v>
      </c>
      <c r="BK341" s="231">
        <f>ROUND(I341*H341,2)</f>
        <v>0</v>
      </c>
      <c r="BL341" s="18" t="s">
        <v>163</v>
      </c>
      <c r="BM341" s="230" t="s">
        <v>430</v>
      </c>
    </row>
    <row r="342" s="2" customFormat="1">
      <c r="A342" s="39"/>
      <c r="B342" s="40"/>
      <c r="C342" s="41"/>
      <c r="D342" s="232" t="s">
        <v>166</v>
      </c>
      <c r="E342" s="41"/>
      <c r="F342" s="233" t="s">
        <v>429</v>
      </c>
      <c r="G342" s="41"/>
      <c r="H342" s="41"/>
      <c r="I342" s="234"/>
      <c r="J342" s="41"/>
      <c r="K342" s="41"/>
      <c r="L342" s="45"/>
      <c r="M342" s="235"/>
      <c r="N342" s="236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166</v>
      </c>
      <c r="AU342" s="18" t="s">
        <v>164</v>
      </c>
    </row>
    <row r="343" s="15" customFormat="1">
      <c r="A343" s="15"/>
      <c r="B343" s="271"/>
      <c r="C343" s="272"/>
      <c r="D343" s="232" t="s">
        <v>170</v>
      </c>
      <c r="E343" s="273" t="s">
        <v>1</v>
      </c>
      <c r="F343" s="274" t="s">
        <v>431</v>
      </c>
      <c r="G343" s="272"/>
      <c r="H343" s="273" t="s">
        <v>1</v>
      </c>
      <c r="I343" s="275"/>
      <c r="J343" s="272"/>
      <c r="K343" s="272"/>
      <c r="L343" s="276"/>
      <c r="M343" s="277"/>
      <c r="N343" s="278"/>
      <c r="O343" s="278"/>
      <c r="P343" s="278"/>
      <c r="Q343" s="278"/>
      <c r="R343" s="278"/>
      <c r="S343" s="278"/>
      <c r="T343" s="279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80" t="s">
        <v>170</v>
      </c>
      <c r="AU343" s="280" t="s">
        <v>164</v>
      </c>
      <c r="AV343" s="15" t="s">
        <v>84</v>
      </c>
      <c r="AW343" s="15" t="s">
        <v>33</v>
      </c>
      <c r="AX343" s="15" t="s">
        <v>76</v>
      </c>
      <c r="AY343" s="280" t="s">
        <v>156</v>
      </c>
    </row>
    <row r="344" s="13" customFormat="1">
      <c r="A344" s="13"/>
      <c r="B344" s="239"/>
      <c r="C344" s="240"/>
      <c r="D344" s="232" t="s">
        <v>170</v>
      </c>
      <c r="E344" s="241" t="s">
        <v>1</v>
      </c>
      <c r="F344" s="242" t="s">
        <v>432</v>
      </c>
      <c r="G344" s="240"/>
      <c r="H344" s="243">
        <v>23.600000000000001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170</v>
      </c>
      <c r="AU344" s="249" t="s">
        <v>164</v>
      </c>
      <c r="AV344" s="13" t="s">
        <v>164</v>
      </c>
      <c r="AW344" s="13" t="s">
        <v>33</v>
      </c>
      <c r="AX344" s="13" t="s">
        <v>76</v>
      </c>
      <c r="AY344" s="249" t="s">
        <v>156</v>
      </c>
    </row>
    <row r="345" s="16" customFormat="1">
      <c r="A345" s="16"/>
      <c r="B345" s="281"/>
      <c r="C345" s="282"/>
      <c r="D345" s="232" t="s">
        <v>170</v>
      </c>
      <c r="E345" s="283" t="s">
        <v>1</v>
      </c>
      <c r="F345" s="284" t="s">
        <v>308</v>
      </c>
      <c r="G345" s="282"/>
      <c r="H345" s="285">
        <v>23.600000000000001</v>
      </c>
      <c r="I345" s="286"/>
      <c r="J345" s="282"/>
      <c r="K345" s="282"/>
      <c r="L345" s="287"/>
      <c r="M345" s="288"/>
      <c r="N345" s="289"/>
      <c r="O345" s="289"/>
      <c r="P345" s="289"/>
      <c r="Q345" s="289"/>
      <c r="R345" s="289"/>
      <c r="S345" s="289"/>
      <c r="T345" s="290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T345" s="291" t="s">
        <v>170</v>
      </c>
      <c r="AU345" s="291" t="s">
        <v>164</v>
      </c>
      <c r="AV345" s="16" t="s">
        <v>180</v>
      </c>
      <c r="AW345" s="16" t="s">
        <v>33</v>
      </c>
      <c r="AX345" s="16" t="s">
        <v>76</v>
      </c>
      <c r="AY345" s="291" t="s">
        <v>156</v>
      </c>
    </row>
    <row r="346" s="15" customFormat="1">
      <c r="A346" s="15"/>
      <c r="B346" s="271"/>
      <c r="C346" s="272"/>
      <c r="D346" s="232" t="s">
        <v>170</v>
      </c>
      <c r="E346" s="273" t="s">
        <v>1</v>
      </c>
      <c r="F346" s="274" t="s">
        <v>433</v>
      </c>
      <c r="G346" s="272"/>
      <c r="H346" s="273" t="s">
        <v>1</v>
      </c>
      <c r="I346" s="275"/>
      <c r="J346" s="272"/>
      <c r="K346" s="272"/>
      <c r="L346" s="276"/>
      <c r="M346" s="277"/>
      <c r="N346" s="278"/>
      <c r="O346" s="278"/>
      <c r="P346" s="278"/>
      <c r="Q346" s="278"/>
      <c r="R346" s="278"/>
      <c r="S346" s="278"/>
      <c r="T346" s="279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80" t="s">
        <v>170</v>
      </c>
      <c r="AU346" s="280" t="s">
        <v>164</v>
      </c>
      <c r="AV346" s="15" t="s">
        <v>84</v>
      </c>
      <c r="AW346" s="15" t="s">
        <v>33</v>
      </c>
      <c r="AX346" s="15" t="s">
        <v>76</v>
      </c>
      <c r="AY346" s="280" t="s">
        <v>156</v>
      </c>
    </row>
    <row r="347" s="13" customFormat="1">
      <c r="A347" s="13"/>
      <c r="B347" s="239"/>
      <c r="C347" s="240"/>
      <c r="D347" s="232" t="s">
        <v>170</v>
      </c>
      <c r="E347" s="241" t="s">
        <v>1</v>
      </c>
      <c r="F347" s="242" t="s">
        <v>434</v>
      </c>
      <c r="G347" s="240"/>
      <c r="H347" s="243">
        <v>21.178999999999998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9" t="s">
        <v>170</v>
      </c>
      <c r="AU347" s="249" t="s">
        <v>164</v>
      </c>
      <c r="AV347" s="13" t="s">
        <v>164</v>
      </c>
      <c r="AW347" s="13" t="s">
        <v>33</v>
      </c>
      <c r="AX347" s="13" t="s">
        <v>76</v>
      </c>
      <c r="AY347" s="249" t="s">
        <v>156</v>
      </c>
    </row>
    <row r="348" s="16" customFormat="1">
      <c r="A348" s="16"/>
      <c r="B348" s="281"/>
      <c r="C348" s="282"/>
      <c r="D348" s="232" t="s">
        <v>170</v>
      </c>
      <c r="E348" s="283" t="s">
        <v>1</v>
      </c>
      <c r="F348" s="284" t="s">
        <v>308</v>
      </c>
      <c r="G348" s="282"/>
      <c r="H348" s="285">
        <v>21.178999999999998</v>
      </c>
      <c r="I348" s="286"/>
      <c r="J348" s="282"/>
      <c r="K348" s="282"/>
      <c r="L348" s="287"/>
      <c r="M348" s="288"/>
      <c r="N348" s="289"/>
      <c r="O348" s="289"/>
      <c r="P348" s="289"/>
      <c r="Q348" s="289"/>
      <c r="R348" s="289"/>
      <c r="S348" s="289"/>
      <c r="T348" s="290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T348" s="291" t="s">
        <v>170</v>
      </c>
      <c r="AU348" s="291" t="s">
        <v>164</v>
      </c>
      <c r="AV348" s="16" t="s">
        <v>180</v>
      </c>
      <c r="AW348" s="16" t="s">
        <v>33</v>
      </c>
      <c r="AX348" s="16" t="s">
        <v>76</v>
      </c>
      <c r="AY348" s="291" t="s">
        <v>156</v>
      </c>
    </row>
    <row r="349" s="14" customFormat="1">
      <c r="A349" s="14"/>
      <c r="B349" s="250"/>
      <c r="C349" s="251"/>
      <c r="D349" s="232" t="s">
        <v>170</v>
      </c>
      <c r="E349" s="252" t="s">
        <v>1</v>
      </c>
      <c r="F349" s="253" t="s">
        <v>172</v>
      </c>
      <c r="G349" s="251"/>
      <c r="H349" s="254">
        <v>44.778999999999996</v>
      </c>
      <c r="I349" s="255"/>
      <c r="J349" s="251"/>
      <c r="K349" s="251"/>
      <c r="L349" s="256"/>
      <c r="M349" s="257"/>
      <c r="N349" s="258"/>
      <c r="O349" s="258"/>
      <c r="P349" s="258"/>
      <c r="Q349" s="258"/>
      <c r="R349" s="258"/>
      <c r="S349" s="258"/>
      <c r="T349" s="25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0" t="s">
        <v>170</v>
      </c>
      <c r="AU349" s="260" t="s">
        <v>164</v>
      </c>
      <c r="AV349" s="14" t="s">
        <v>163</v>
      </c>
      <c r="AW349" s="14" t="s">
        <v>33</v>
      </c>
      <c r="AX349" s="14" t="s">
        <v>84</v>
      </c>
      <c r="AY349" s="260" t="s">
        <v>156</v>
      </c>
    </row>
    <row r="350" s="2" customFormat="1" ht="37.8" customHeight="1">
      <c r="A350" s="39"/>
      <c r="B350" s="40"/>
      <c r="C350" s="219" t="s">
        <v>435</v>
      </c>
      <c r="D350" s="219" t="s">
        <v>158</v>
      </c>
      <c r="E350" s="220" t="s">
        <v>436</v>
      </c>
      <c r="F350" s="221" t="s">
        <v>437</v>
      </c>
      <c r="G350" s="222" t="s">
        <v>161</v>
      </c>
      <c r="H350" s="223">
        <v>139.19999999999999</v>
      </c>
      <c r="I350" s="224"/>
      <c r="J350" s="225">
        <f>ROUND(I350*H350,2)</f>
        <v>0</v>
      </c>
      <c r="K350" s="221" t="s">
        <v>1</v>
      </c>
      <c r="L350" s="45"/>
      <c r="M350" s="226" t="s">
        <v>1</v>
      </c>
      <c r="N350" s="227" t="s">
        <v>42</v>
      </c>
      <c r="O350" s="92"/>
      <c r="P350" s="228">
        <f>O350*H350</f>
        <v>0</v>
      </c>
      <c r="Q350" s="228">
        <v>0.34754000000000002</v>
      </c>
      <c r="R350" s="228">
        <f>Q350*H350</f>
        <v>48.377567999999997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163</v>
      </c>
      <c r="AT350" s="230" t="s">
        <v>158</v>
      </c>
      <c r="AU350" s="230" t="s">
        <v>164</v>
      </c>
      <c r="AY350" s="18" t="s">
        <v>156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164</v>
      </c>
      <c r="BK350" s="231">
        <f>ROUND(I350*H350,2)</f>
        <v>0</v>
      </c>
      <c r="BL350" s="18" t="s">
        <v>163</v>
      </c>
      <c r="BM350" s="230" t="s">
        <v>438</v>
      </c>
    </row>
    <row r="351" s="2" customFormat="1">
      <c r="A351" s="39"/>
      <c r="B351" s="40"/>
      <c r="C351" s="41"/>
      <c r="D351" s="232" t="s">
        <v>166</v>
      </c>
      <c r="E351" s="41"/>
      <c r="F351" s="233" t="s">
        <v>437</v>
      </c>
      <c r="G351" s="41"/>
      <c r="H351" s="41"/>
      <c r="I351" s="234"/>
      <c r="J351" s="41"/>
      <c r="K351" s="41"/>
      <c r="L351" s="45"/>
      <c r="M351" s="235"/>
      <c r="N351" s="236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166</v>
      </c>
      <c r="AU351" s="18" t="s">
        <v>164</v>
      </c>
    </row>
    <row r="352" s="13" customFormat="1">
      <c r="A352" s="13"/>
      <c r="B352" s="239"/>
      <c r="C352" s="240"/>
      <c r="D352" s="232" t="s">
        <v>170</v>
      </c>
      <c r="E352" s="241" t="s">
        <v>1</v>
      </c>
      <c r="F352" s="242" t="s">
        <v>439</v>
      </c>
      <c r="G352" s="240"/>
      <c r="H352" s="243">
        <v>139.19999999999999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9" t="s">
        <v>170</v>
      </c>
      <c r="AU352" s="249" t="s">
        <v>164</v>
      </c>
      <c r="AV352" s="13" t="s">
        <v>164</v>
      </c>
      <c r="AW352" s="13" t="s">
        <v>33</v>
      </c>
      <c r="AX352" s="13" t="s">
        <v>76</v>
      </c>
      <c r="AY352" s="249" t="s">
        <v>156</v>
      </c>
    </row>
    <row r="353" s="14" customFormat="1">
      <c r="A353" s="14"/>
      <c r="B353" s="250"/>
      <c r="C353" s="251"/>
      <c r="D353" s="232" t="s">
        <v>170</v>
      </c>
      <c r="E353" s="252" t="s">
        <v>1</v>
      </c>
      <c r="F353" s="253" t="s">
        <v>172</v>
      </c>
      <c r="G353" s="251"/>
      <c r="H353" s="254">
        <v>139.19999999999999</v>
      </c>
      <c r="I353" s="255"/>
      <c r="J353" s="251"/>
      <c r="K353" s="251"/>
      <c r="L353" s="256"/>
      <c r="M353" s="257"/>
      <c r="N353" s="258"/>
      <c r="O353" s="258"/>
      <c r="P353" s="258"/>
      <c r="Q353" s="258"/>
      <c r="R353" s="258"/>
      <c r="S353" s="258"/>
      <c r="T353" s="25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0" t="s">
        <v>170</v>
      </c>
      <c r="AU353" s="260" t="s">
        <v>164</v>
      </c>
      <c r="AV353" s="14" t="s">
        <v>163</v>
      </c>
      <c r="AW353" s="14" t="s">
        <v>33</v>
      </c>
      <c r="AX353" s="14" t="s">
        <v>84</v>
      </c>
      <c r="AY353" s="260" t="s">
        <v>156</v>
      </c>
    </row>
    <row r="354" s="2" customFormat="1" ht="16.5" customHeight="1">
      <c r="A354" s="39"/>
      <c r="B354" s="40"/>
      <c r="C354" s="219" t="s">
        <v>440</v>
      </c>
      <c r="D354" s="219" t="s">
        <v>158</v>
      </c>
      <c r="E354" s="220" t="s">
        <v>441</v>
      </c>
      <c r="F354" s="221" t="s">
        <v>442</v>
      </c>
      <c r="G354" s="222" t="s">
        <v>213</v>
      </c>
      <c r="H354" s="223">
        <v>2.556</v>
      </c>
      <c r="I354" s="224"/>
      <c r="J354" s="225">
        <f>ROUND(I354*H354,2)</f>
        <v>0</v>
      </c>
      <c r="K354" s="221" t="s">
        <v>162</v>
      </c>
      <c r="L354" s="45"/>
      <c r="M354" s="226" t="s">
        <v>1</v>
      </c>
      <c r="N354" s="227" t="s">
        <v>42</v>
      </c>
      <c r="O354" s="92"/>
      <c r="P354" s="228">
        <f>O354*H354</f>
        <v>0</v>
      </c>
      <c r="Q354" s="228">
        <v>1.04922</v>
      </c>
      <c r="R354" s="228">
        <f>Q354*H354</f>
        <v>2.6818063200000002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163</v>
      </c>
      <c r="AT354" s="230" t="s">
        <v>158</v>
      </c>
      <c r="AU354" s="230" t="s">
        <v>164</v>
      </c>
      <c r="AY354" s="18" t="s">
        <v>156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164</v>
      </c>
      <c r="BK354" s="231">
        <f>ROUND(I354*H354,2)</f>
        <v>0</v>
      </c>
      <c r="BL354" s="18" t="s">
        <v>163</v>
      </c>
      <c r="BM354" s="230" t="s">
        <v>443</v>
      </c>
    </row>
    <row r="355" s="2" customFormat="1">
      <c r="A355" s="39"/>
      <c r="B355" s="40"/>
      <c r="C355" s="41"/>
      <c r="D355" s="232" t="s">
        <v>166</v>
      </c>
      <c r="E355" s="41"/>
      <c r="F355" s="233" t="s">
        <v>444</v>
      </c>
      <c r="G355" s="41"/>
      <c r="H355" s="41"/>
      <c r="I355" s="234"/>
      <c r="J355" s="41"/>
      <c r="K355" s="41"/>
      <c r="L355" s="45"/>
      <c r="M355" s="235"/>
      <c r="N355" s="236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166</v>
      </c>
      <c r="AU355" s="18" t="s">
        <v>164</v>
      </c>
    </row>
    <row r="356" s="2" customFormat="1">
      <c r="A356" s="39"/>
      <c r="B356" s="40"/>
      <c r="C356" s="41"/>
      <c r="D356" s="237" t="s">
        <v>168</v>
      </c>
      <c r="E356" s="41"/>
      <c r="F356" s="238" t="s">
        <v>445</v>
      </c>
      <c r="G356" s="41"/>
      <c r="H356" s="41"/>
      <c r="I356" s="234"/>
      <c r="J356" s="41"/>
      <c r="K356" s="41"/>
      <c r="L356" s="45"/>
      <c r="M356" s="235"/>
      <c r="N356" s="236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168</v>
      </c>
      <c r="AU356" s="18" t="s">
        <v>164</v>
      </c>
    </row>
    <row r="357" s="15" customFormat="1">
      <c r="A357" s="15"/>
      <c r="B357" s="271"/>
      <c r="C357" s="272"/>
      <c r="D357" s="232" t="s">
        <v>170</v>
      </c>
      <c r="E357" s="273" t="s">
        <v>1</v>
      </c>
      <c r="F357" s="274" t="s">
        <v>446</v>
      </c>
      <c r="G357" s="272"/>
      <c r="H357" s="273" t="s">
        <v>1</v>
      </c>
      <c r="I357" s="275"/>
      <c r="J357" s="272"/>
      <c r="K357" s="272"/>
      <c r="L357" s="276"/>
      <c r="M357" s="277"/>
      <c r="N357" s="278"/>
      <c r="O357" s="278"/>
      <c r="P357" s="278"/>
      <c r="Q357" s="278"/>
      <c r="R357" s="278"/>
      <c r="S357" s="278"/>
      <c r="T357" s="279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80" t="s">
        <v>170</v>
      </c>
      <c r="AU357" s="280" t="s">
        <v>164</v>
      </c>
      <c r="AV357" s="15" t="s">
        <v>84</v>
      </c>
      <c r="AW357" s="15" t="s">
        <v>33</v>
      </c>
      <c r="AX357" s="15" t="s">
        <v>76</v>
      </c>
      <c r="AY357" s="280" t="s">
        <v>156</v>
      </c>
    </row>
    <row r="358" s="13" customFormat="1">
      <c r="A358" s="13"/>
      <c r="B358" s="239"/>
      <c r="C358" s="240"/>
      <c r="D358" s="232" t="s">
        <v>170</v>
      </c>
      <c r="E358" s="241" t="s">
        <v>1</v>
      </c>
      <c r="F358" s="242" t="s">
        <v>447</v>
      </c>
      <c r="G358" s="240"/>
      <c r="H358" s="243">
        <v>1.629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9" t="s">
        <v>170</v>
      </c>
      <c r="AU358" s="249" t="s">
        <v>164</v>
      </c>
      <c r="AV358" s="13" t="s">
        <v>164</v>
      </c>
      <c r="AW358" s="13" t="s">
        <v>33</v>
      </c>
      <c r="AX358" s="13" t="s">
        <v>76</v>
      </c>
      <c r="AY358" s="249" t="s">
        <v>156</v>
      </c>
    </row>
    <row r="359" s="13" customFormat="1">
      <c r="A359" s="13"/>
      <c r="B359" s="239"/>
      <c r="C359" s="240"/>
      <c r="D359" s="232" t="s">
        <v>170</v>
      </c>
      <c r="E359" s="241" t="s">
        <v>1</v>
      </c>
      <c r="F359" s="242" t="s">
        <v>448</v>
      </c>
      <c r="G359" s="240"/>
      <c r="H359" s="243">
        <v>0.213</v>
      </c>
      <c r="I359" s="244"/>
      <c r="J359" s="240"/>
      <c r="K359" s="240"/>
      <c r="L359" s="245"/>
      <c r="M359" s="246"/>
      <c r="N359" s="247"/>
      <c r="O359" s="247"/>
      <c r="P359" s="247"/>
      <c r="Q359" s="247"/>
      <c r="R359" s="247"/>
      <c r="S359" s="247"/>
      <c r="T359" s="24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9" t="s">
        <v>170</v>
      </c>
      <c r="AU359" s="249" t="s">
        <v>164</v>
      </c>
      <c r="AV359" s="13" t="s">
        <v>164</v>
      </c>
      <c r="AW359" s="13" t="s">
        <v>33</v>
      </c>
      <c r="AX359" s="13" t="s">
        <v>76</v>
      </c>
      <c r="AY359" s="249" t="s">
        <v>156</v>
      </c>
    </row>
    <row r="360" s="13" customFormat="1">
      <c r="A360" s="13"/>
      <c r="B360" s="239"/>
      <c r="C360" s="240"/>
      <c r="D360" s="232" t="s">
        <v>170</v>
      </c>
      <c r="E360" s="241" t="s">
        <v>1</v>
      </c>
      <c r="F360" s="242" t="s">
        <v>449</v>
      </c>
      <c r="G360" s="240"/>
      <c r="H360" s="243">
        <v>0.27200000000000002</v>
      </c>
      <c r="I360" s="244"/>
      <c r="J360" s="240"/>
      <c r="K360" s="240"/>
      <c r="L360" s="245"/>
      <c r="M360" s="246"/>
      <c r="N360" s="247"/>
      <c r="O360" s="247"/>
      <c r="P360" s="247"/>
      <c r="Q360" s="247"/>
      <c r="R360" s="247"/>
      <c r="S360" s="247"/>
      <c r="T360" s="24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9" t="s">
        <v>170</v>
      </c>
      <c r="AU360" s="249" t="s">
        <v>164</v>
      </c>
      <c r="AV360" s="13" t="s">
        <v>164</v>
      </c>
      <c r="AW360" s="13" t="s">
        <v>33</v>
      </c>
      <c r="AX360" s="13" t="s">
        <v>76</v>
      </c>
      <c r="AY360" s="249" t="s">
        <v>156</v>
      </c>
    </row>
    <row r="361" s="13" customFormat="1">
      <c r="A361" s="13"/>
      <c r="B361" s="239"/>
      <c r="C361" s="240"/>
      <c r="D361" s="232" t="s">
        <v>170</v>
      </c>
      <c r="E361" s="241" t="s">
        <v>1</v>
      </c>
      <c r="F361" s="242" t="s">
        <v>450</v>
      </c>
      <c r="G361" s="240"/>
      <c r="H361" s="243">
        <v>0.016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170</v>
      </c>
      <c r="AU361" s="249" t="s">
        <v>164</v>
      </c>
      <c r="AV361" s="13" t="s">
        <v>164</v>
      </c>
      <c r="AW361" s="13" t="s">
        <v>33</v>
      </c>
      <c r="AX361" s="13" t="s">
        <v>76</v>
      </c>
      <c r="AY361" s="249" t="s">
        <v>156</v>
      </c>
    </row>
    <row r="362" s="14" customFormat="1">
      <c r="A362" s="14"/>
      <c r="B362" s="250"/>
      <c r="C362" s="251"/>
      <c r="D362" s="232" t="s">
        <v>170</v>
      </c>
      <c r="E362" s="252" t="s">
        <v>1</v>
      </c>
      <c r="F362" s="253" t="s">
        <v>172</v>
      </c>
      <c r="G362" s="251"/>
      <c r="H362" s="254">
        <v>2.1299999999999999</v>
      </c>
      <c r="I362" s="255"/>
      <c r="J362" s="251"/>
      <c r="K362" s="251"/>
      <c r="L362" s="256"/>
      <c r="M362" s="257"/>
      <c r="N362" s="258"/>
      <c r="O362" s="258"/>
      <c r="P362" s="258"/>
      <c r="Q362" s="258"/>
      <c r="R362" s="258"/>
      <c r="S362" s="258"/>
      <c r="T362" s="25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0" t="s">
        <v>170</v>
      </c>
      <c r="AU362" s="260" t="s">
        <v>164</v>
      </c>
      <c r="AV362" s="14" t="s">
        <v>163</v>
      </c>
      <c r="AW362" s="14" t="s">
        <v>33</v>
      </c>
      <c r="AX362" s="14" t="s">
        <v>84</v>
      </c>
      <c r="AY362" s="260" t="s">
        <v>156</v>
      </c>
    </row>
    <row r="363" s="13" customFormat="1">
      <c r="A363" s="13"/>
      <c r="B363" s="239"/>
      <c r="C363" s="240"/>
      <c r="D363" s="232" t="s">
        <v>170</v>
      </c>
      <c r="E363" s="240"/>
      <c r="F363" s="242" t="s">
        <v>451</v>
      </c>
      <c r="G363" s="240"/>
      <c r="H363" s="243">
        <v>2.556</v>
      </c>
      <c r="I363" s="244"/>
      <c r="J363" s="240"/>
      <c r="K363" s="240"/>
      <c r="L363" s="245"/>
      <c r="M363" s="246"/>
      <c r="N363" s="247"/>
      <c r="O363" s="247"/>
      <c r="P363" s="247"/>
      <c r="Q363" s="247"/>
      <c r="R363" s="247"/>
      <c r="S363" s="247"/>
      <c r="T363" s="24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9" t="s">
        <v>170</v>
      </c>
      <c r="AU363" s="249" t="s">
        <v>164</v>
      </c>
      <c r="AV363" s="13" t="s">
        <v>164</v>
      </c>
      <c r="AW363" s="13" t="s">
        <v>4</v>
      </c>
      <c r="AX363" s="13" t="s">
        <v>84</v>
      </c>
      <c r="AY363" s="249" t="s">
        <v>156</v>
      </c>
    </row>
    <row r="364" s="2" customFormat="1" ht="24.15" customHeight="1">
      <c r="A364" s="39"/>
      <c r="B364" s="40"/>
      <c r="C364" s="219" t="s">
        <v>452</v>
      </c>
      <c r="D364" s="219" t="s">
        <v>158</v>
      </c>
      <c r="E364" s="220" t="s">
        <v>453</v>
      </c>
      <c r="F364" s="221" t="s">
        <v>454</v>
      </c>
      <c r="G364" s="222" t="s">
        <v>455</v>
      </c>
      <c r="H364" s="223">
        <v>2</v>
      </c>
      <c r="I364" s="224"/>
      <c r="J364" s="225">
        <f>ROUND(I364*H364,2)</f>
        <v>0</v>
      </c>
      <c r="K364" s="221" t="s">
        <v>1</v>
      </c>
      <c r="L364" s="45"/>
      <c r="M364" s="226" t="s">
        <v>1</v>
      </c>
      <c r="N364" s="227" t="s">
        <v>42</v>
      </c>
      <c r="O364" s="92"/>
      <c r="P364" s="228">
        <f>O364*H364</f>
        <v>0</v>
      </c>
      <c r="Q364" s="228">
        <v>0.69455</v>
      </c>
      <c r="R364" s="228">
        <f>Q364*H364</f>
        <v>1.3891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163</v>
      </c>
      <c r="AT364" s="230" t="s">
        <v>158</v>
      </c>
      <c r="AU364" s="230" t="s">
        <v>164</v>
      </c>
      <c r="AY364" s="18" t="s">
        <v>156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164</v>
      </c>
      <c r="BK364" s="231">
        <f>ROUND(I364*H364,2)</f>
        <v>0</v>
      </c>
      <c r="BL364" s="18" t="s">
        <v>163</v>
      </c>
      <c r="BM364" s="230" t="s">
        <v>456</v>
      </c>
    </row>
    <row r="365" s="2" customFormat="1">
      <c r="A365" s="39"/>
      <c r="B365" s="40"/>
      <c r="C365" s="41"/>
      <c r="D365" s="232" t="s">
        <v>166</v>
      </c>
      <c r="E365" s="41"/>
      <c r="F365" s="233" t="s">
        <v>454</v>
      </c>
      <c r="G365" s="41"/>
      <c r="H365" s="41"/>
      <c r="I365" s="234"/>
      <c r="J365" s="41"/>
      <c r="K365" s="41"/>
      <c r="L365" s="45"/>
      <c r="M365" s="235"/>
      <c r="N365" s="236"/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166</v>
      </c>
      <c r="AU365" s="18" t="s">
        <v>164</v>
      </c>
    </row>
    <row r="366" s="2" customFormat="1" ht="37.8" customHeight="1">
      <c r="A366" s="39"/>
      <c r="B366" s="40"/>
      <c r="C366" s="219" t="s">
        <v>457</v>
      </c>
      <c r="D366" s="219" t="s">
        <v>158</v>
      </c>
      <c r="E366" s="220" t="s">
        <v>458</v>
      </c>
      <c r="F366" s="221" t="s">
        <v>459</v>
      </c>
      <c r="G366" s="222" t="s">
        <v>256</v>
      </c>
      <c r="H366" s="223">
        <v>5.8799999999999999</v>
      </c>
      <c r="I366" s="224"/>
      <c r="J366" s="225">
        <f>ROUND(I366*H366,2)</f>
        <v>0</v>
      </c>
      <c r="K366" s="221" t="s">
        <v>1</v>
      </c>
      <c r="L366" s="45"/>
      <c r="M366" s="226" t="s">
        <v>1</v>
      </c>
      <c r="N366" s="227" t="s">
        <v>42</v>
      </c>
      <c r="O366" s="92"/>
      <c r="P366" s="228">
        <f>O366*H366</f>
        <v>0</v>
      </c>
      <c r="Q366" s="228">
        <v>0.0848</v>
      </c>
      <c r="R366" s="228">
        <f>Q366*H366</f>
        <v>0.49862400000000001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163</v>
      </c>
      <c r="AT366" s="230" t="s">
        <v>158</v>
      </c>
      <c r="AU366" s="230" t="s">
        <v>164</v>
      </c>
      <c r="AY366" s="18" t="s">
        <v>156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164</v>
      </c>
      <c r="BK366" s="231">
        <f>ROUND(I366*H366,2)</f>
        <v>0</v>
      </c>
      <c r="BL366" s="18" t="s">
        <v>163</v>
      </c>
      <c r="BM366" s="230" t="s">
        <v>460</v>
      </c>
    </row>
    <row r="367" s="2" customFormat="1">
      <c r="A367" s="39"/>
      <c r="B367" s="40"/>
      <c r="C367" s="41"/>
      <c r="D367" s="232" t="s">
        <v>166</v>
      </c>
      <c r="E367" s="41"/>
      <c r="F367" s="233" t="s">
        <v>459</v>
      </c>
      <c r="G367" s="41"/>
      <c r="H367" s="41"/>
      <c r="I367" s="234"/>
      <c r="J367" s="41"/>
      <c r="K367" s="41"/>
      <c r="L367" s="45"/>
      <c r="M367" s="235"/>
      <c r="N367" s="236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166</v>
      </c>
      <c r="AU367" s="18" t="s">
        <v>164</v>
      </c>
    </row>
    <row r="368" s="2" customFormat="1" ht="24.15" customHeight="1">
      <c r="A368" s="39"/>
      <c r="B368" s="40"/>
      <c r="C368" s="219" t="s">
        <v>461</v>
      </c>
      <c r="D368" s="219" t="s">
        <v>158</v>
      </c>
      <c r="E368" s="220" t="s">
        <v>462</v>
      </c>
      <c r="F368" s="221" t="s">
        <v>463</v>
      </c>
      <c r="G368" s="222" t="s">
        <v>464</v>
      </c>
      <c r="H368" s="223">
        <v>1</v>
      </c>
      <c r="I368" s="224"/>
      <c r="J368" s="225">
        <f>ROUND(I368*H368,2)</f>
        <v>0</v>
      </c>
      <c r="K368" s="221" t="s">
        <v>1</v>
      </c>
      <c r="L368" s="45"/>
      <c r="M368" s="226" t="s">
        <v>1</v>
      </c>
      <c r="N368" s="227" t="s">
        <v>42</v>
      </c>
      <c r="O368" s="92"/>
      <c r="P368" s="228">
        <f>O368*H368</f>
        <v>0</v>
      </c>
      <c r="Q368" s="228">
        <v>0.11156000000000001</v>
      </c>
      <c r="R368" s="228">
        <f>Q368*H368</f>
        <v>0.11156000000000001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163</v>
      </c>
      <c r="AT368" s="230" t="s">
        <v>158</v>
      </c>
      <c r="AU368" s="230" t="s">
        <v>164</v>
      </c>
      <c r="AY368" s="18" t="s">
        <v>156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164</v>
      </c>
      <c r="BK368" s="231">
        <f>ROUND(I368*H368,2)</f>
        <v>0</v>
      </c>
      <c r="BL368" s="18" t="s">
        <v>163</v>
      </c>
      <c r="BM368" s="230" t="s">
        <v>465</v>
      </c>
    </row>
    <row r="369" s="2" customFormat="1">
      <c r="A369" s="39"/>
      <c r="B369" s="40"/>
      <c r="C369" s="41"/>
      <c r="D369" s="232" t="s">
        <v>166</v>
      </c>
      <c r="E369" s="41"/>
      <c r="F369" s="233" t="s">
        <v>463</v>
      </c>
      <c r="G369" s="41"/>
      <c r="H369" s="41"/>
      <c r="I369" s="234"/>
      <c r="J369" s="41"/>
      <c r="K369" s="41"/>
      <c r="L369" s="45"/>
      <c r="M369" s="235"/>
      <c r="N369" s="236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166</v>
      </c>
      <c r="AU369" s="18" t="s">
        <v>164</v>
      </c>
    </row>
    <row r="370" s="2" customFormat="1" ht="24.15" customHeight="1">
      <c r="A370" s="39"/>
      <c r="B370" s="40"/>
      <c r="C370" s="219" t="s">
        <v>466</v>
      </c>
      <c r="D370" s="219" t="s">
        <v>158</v>
      </c>
      <c r="E370" s="220" t="s">
        <v>467</v>
      </c>
      <c r="F370" s="221" t="s">
        <v>468</v>
      </c>
      <c r="G370" s="222" t="s">
        <v>464</v>
      </c>
      <c r="H370" s="223">
        <v>1</v>
      </c>
      <c r="I370" s="224"/>
      <c r="J370" s="225">
        <f>ROUND(I370*H370,2)</f>
        <v>0</v>
      </c>
      <c r="K370" s="221" t="s">
        <v>1</v>
      </c>
      <c r="L370" s="45"/>
      <c r="M370" s="226" t="s">
        <v>1</v>
      </c>
      <c r="N370" s="227" t="s">
        <v>42</v>
      </c>
      <c r="O370" s="92"/>
      <c r="P370" s="228">
        <f>O370*H370</f>
        <v>0</v>
      </c>
      <c r="Q370" s="228">
        <v>0.026499999999999999</v>
      </c>
      <c r="R370" s="228">
        <f>Q370*H370</f>
        <v>0.026499999999999999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163</v>
      </c>
      <c r="AT370" s="230" t="s">
        <v>158</v>
      </c>
      <c r="AU370" s="230" t="s">
        <v>164</v>
      </c>
      <c r="AY370" s="18" t="s">
        <v>156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164</v>
      </c>
      <c r="BK370" s="231">
        <f>ROUND(I370*H370,2)</f>
        <v>0</v>
      </c>
      <c r="BL370" s="18" t="s">
        <v>163</v>
      </c>
      <c r="BM370" s="230" t="s">
        <v>469</v>
      </c>
    </row>
    <row r="371" s="2" customFormat="1">
      <c r="A371" s="39"/>
      <c r="B371" s="40"/>
      <c r="C371" s="41"/>
      <c r="D371" s="232" t="s">
        <v>166</v>
      </c>
      <c r="E371" s="41"/>
      <c r="F371" s="233" t="s">
        <v>468</v>
      </c>
      <c r="G371" s="41"/>
      <c r="H371" s="41"/>
      <c r="I371" s="234"/>
      <c r="J371" s="41"/>
      <c r="K371" s="41"/>
      <c r="L371" s="45"/>
      <c r="M371" s="235"/>
      <c r="N371" s="236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166</v>
      </c>
      <c r="AU371" s="18" t="s">
        <v>164</v>
      </c>
    </row>
    <row r="372" s="2" customFormat="1" ht="24.15" customHeight="1">
      <c r="A372" s="39"/>
      <c r="B372" s="40"/>
      <c r="C372" s="219" t="s">
        <v>470</v>
      </c>
      <c r="D372" s="219" t="s">
        <v>158</v>
      </c>
      <c r="E372" s="220" t="s">
        <v>471</v>
      </c>
      <c r="F372" s="221" t="s">
        <v>472</v>
      </c>
      <c r="G372" s="222" t="s">
        <v>464</v>
      </c>
      <c r="H372" s="223">
        <v>1</v>
      </c>
      <c r="I372" s="224"/>
      <c r="J372" s="225">
        <f>ROUND(I372*H372,2)</f>
        <v>0</v>
      </c>
      <c r="K372" s="221" t="s">
        <v>1</v>
      </c>
      <c r="L372" s="45"/>
      <c r="M372" s="226" t="s">
        <v>1</v>
      </c>
      <c r="N372" s="227" t="s">
        <v>42</v>
      </c>
      <c r="O372" s="92"/>
      <c r="P372" s="228">
        <f>O372*H372</f>
        <v>0</v>
      </c>
      <c r="Q372" s="228">
        <v>0.0051500000000000001</v>
      </c>
      <c r="R372" s="228">
        <f>Q372*H372</f>
        <v>0.0051500000000000001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163</v>
      </c>
      <c r="AT372" s="230" t="s">
        <v>158</v>
      </c>
      <c r="AU372" s="230" t="s">
        <v>164</v>
      </c>
      <c r="AY372" s="18" t="s">
        <v>156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164</v>
      </c>
      <c r="BK372" s="231">
        <f>ROUND(I372*H372,2)</f>
        <v>0</v>
      </c>
      <c r="BL372" s="18" t="s">
        <v>163</v>
      </c>
      <c r="BM372" s="230" t="s">
        <v>473</v>
      </c>
    </row>
    <row r="373" s="2" customFormat="1">
      <c r="A373" s="39"/>
      <c r="B373" s="40"/>
      <c r="C373" s="41"/>
      <c r="D373" s="232" t="s">
        <v>166</v>
      </c>
      <c r="E373" s="41"/>
      <c r="F373" s="233" t="s">
        <v>472</v>
      </c>
      <c r="G373" s="41"/>
      <c r="H373" s="41"/>
      <c r="I373" s="234"/>
      <c r="J373" s="41"/>
      <c r="K373" s="41"/>
      <c r="L373" s="45"/>
      <c r="M373" s="235"/>
      <c r="N373" s="236"/>
      <c r="O373" s="92"/>
      <c r="P373" s="92"/>
      <c r="Q373" s="92"/>
      <c r="R373" s="92"/>
      <c r="S373" s="92"/>
      <c r="T373" s="93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166</v>
      </c>
      <c r="AU373" s="18" t="s">
        <v>164</v>
      </c>
    </row>
    <row r="374" s="2" customFormat="1" ht="16.5" customHeight="1">
      <c r="A374" s="39"/>
      <c r="B374" s="40"/>
      <c r="C374" s="219" t="s">
        <v>474</v>
      </c>
      <c r="D374" s="219" t="s">
        <v>158</v>
      </c>
      <c r="E374" s="220" t="s">
        <v>475</v>
      </c>
      <c r="F374" s="221" t="s">
        <v>476</v>
      </c>
      <c r="G374" s="222" t="s">
        <v>464</v>
      </c>
      <c r="H374" s="223">
        <v>7</v>
      </c>
      <c r="I374" s="224"/>
      <c r="J374" s="225">
        <f>ROUND(I374*H374,2)</f>
        <v>0</v>
      </c>
      <c r="K374" s="221" t="s">
        <v>1</v>
      </c>
      <c r="L374" s="45"/>
      <c r="M374" s="226" t="s">
        <v>1</v>
      </c>
      <c r="N374" s="227" t="s">
        <v>42</v>
      </c>
      <c r="O374" s="92"/>
      <c r="P374" s="228">
        <f>O374*H374</f>
        <v>0</v>
      </c>
      <c r="Q374" s="228">
        <v>0.026929999999999999</v>
      </c>
      <c r="R374" s="228">
        <f>Q374*H374</f>
        <v>0.18850999999999998</v>
      </c>
      <c r="S374" s="228">
        <v>0</v>
      </c>
      <c r="T374" s="22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0" t="s">
        <v>163</v>
      </c>
      <c r="AT374" s="230" t="s">
        <v>158</v>
      </c>
      <c r="AU374" s="230" t="s">
        <v>164</v>
      </c>
      <c r="AY374" s="18" t="s">
        <v>156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8" t="s">
        <v>164</v>
      </c>
      <c r="BK374" s="231">
        <f>ROUND(I374*H374,2)</f>
        <v>0</v>
      </c>
      <c r="BL374" s="18" t="s">
        <v>163</v>
      </c>
      <c r="BM374" s="230" t="s">
        <v>477</v>
      </c>
    </row>
    <row r="375" s="2" customFormat="1">
      <c r="A375" s="39"/>
      <c r="B375" s="40"/>
      <c r="C375" s="41"/>
      <c r="D375" s="232" t="s">
        <v>166</v>
      </c>
      <c r="E375" s="41"/>
      <c r="F375" s="233" t="s">
        <v>476</v>
      </c>
      <c r="G375" s="41"/>
      <c r="H375" s="41"/>
      <c r="I375" s="234"/>
      <c r="J375" s="41"/>
      <c r="K375" s="41"/>
      <c r="L375" s="45"/>
      <c r="M375" s="235"/>
      <c r="N375" s="236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166</v>
      </c>
      <c r="AU375" s="18" t="s">
        <v>164</v>
      </c>
    </row>
    <row r="376" s="13" customFormat="1">
      <c r="A376" s="13"/>
      <c r="B376" s="239"/>
      <c r="C376" s="240"/>
      <c r="D376" s="232" t="s">
        <v>170</v>
      </c>
      <c r="E376" s="241" t="s">
        <v>1</v>
      </c>
      <c r="F376" s="242" t="s">
        <v>478</v>
      </c>
      <c r="G376" s="240"/>
      <c r="H376" s="243">
        <v>1</v>
      </c>
      <c r="I376" s="244"/>
      <c r="J376" s="240"/>
      <c r="K376" s="240"/>
      <c r="L376" s="245"/>
      <c r="M376" s="246"/>
      <c r="N376" s="247"/>
      <c r="O376" s="247"/>
      <c r="P376" s="247"/>
      <c r="Q376" s="247"/>
      <c r="R376" s="247"/>
      <c r="S376" s="247"/>
      <c r="T376" s="24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9" t="s">
        <v>170</v>
      </c>
      <c r="AU376" s="249" t="s">
        <v>164</v>
      </c>
      <c r="AV376" s="13" t="s">
        <v>164</v>
      </c>
      <c r="AW376" s="13" t="s">
        <v>33</v>
      </c>
      <c r="AX376" s="13" t="s">
        <v>76</v>
      </c>
      <c r="AY376" s="249" t="s">
        <v>156</v>
      </c>
    </row>
    <row r="377" s="13" customFormat="1">
      <c r="A377" s="13"/>
      <c r="B377" s="239"/>
      <c r="C377" s="240"/>
      <c r="D377" s="232" t="s">
        <v>170</v>
      </c>
      <c r="E377" s="241" t="s">
        <v>1</v>
      </c>
      <c r="F377" s="242" t="s">
        <v>479</v>
      </c>
      <c r="G377" s="240"/>
      <c r="H377" s="243">
        <v>6</v>
      </c>
      <c r="I377" s="244"/>
      <c r="J377" s="240"/>
      <c r="K377" s="240"/>
      <c r="L377" s="245"/>
      <c r="M377" s="246"/>
      <c r="N377" s="247"/>
      <c r="O377" s="247"/>
      <c r="P377" s="247"/>
      <c r="Q377" s="247"/>
      <c r="R377" s="247"/>
      <c r="S377" s="247"/>
      <c r="T377" s="24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9" t="s">
        <v>170</v>
      </c>
      <c r="AU377" s="249" t="s">
        <v>164</v>
      </c>
      <c r="AV377" s="13" t="s">
        <v>164</v>
      </c>
      <c r="AW377" s="13" t="s">
        <v>33</v>
      </c>
      <c r="AX377" s="13" t="s">
        <v>76</v>
      </c>
      <c r="AY377" s="249" t="s">
        <v>156</v>
      </c>
    </row>
    <row r="378" s="14" customFormat="1">
      <c r="A378" s="14"/>
      <c r="B378" s="250"/>
      <c r="C378" s="251"/>
      <c r="D378" s="232" t="s">
        <v>170</v>
      </c>
      <c r="E378" s="252" t="s">
        <v>1</v>
      </c>
      <c r="F378" s="253" t="s">
        <v>172</v>
      </c>
      <c r="G378" s="251"/>
      <c r="H378" s="254">
        <v>7</v>
      </c>
      <c r="I378" s="255"/>
      <c r="J378" s="251"/>
      <c r="K378" s="251"/>
      <c r="L378" s="256"/>
      <c r="M378" s="257"/>
      <c r="N378" s="258"/>
      <c r="O378" s="258"/>
      <c r="P378" s="258"/>
      <c r="Q378" s="258"/>
      <c r="R378" s="258"/>
      <c r="S378" s="258"/>
      <c r="T378" s="25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0" t="s">
        <v>170</v>
      </c>
      <c r="AU378" s="260" t="s">
        <v>164</v>
      </c>
      <c r="AV378" s="14" t="s">
        <v>163</v>
      </c>
      <c r="AW378" s="14" t="s">
        <v>33</v>
      </c>
      <c r="AX378" s="14" t="s">
        <v>84</v>
      </c>
      <c r="AY378" s="260" t="s">
        <v>156</v>
      </c>
    </row>
    <row r="379" s="2" customFormat="1" ht="16.5" customHeight="1">
      <c r="A379" s="39"/>
      <c r="B379" s="40"/>
      <c r="C379" s="219" t="s">
        <v>480</v>
      </c>
      <c r="D379" s="219" t="s">
        <v>158</v>
      </c>
      <c r="E379" s="220" t="s">
        <v>481</v>
      </c>
      <c r="F379" s="221" t="s">
        <v>482</v>
      </c>
      <c r="G379" s="222" t="s">
        <v>464</v>
      </c>
      <c r="H379" s="223">
        <v>5</v>
      </c>
      <c r="I379" s="224"/>
      <c r="J379" s="225">
        <f>ROUND(I379*H379,2)</f>
        <v>0</v>
      </c>
      <c r="K379" s="221" t="s">
        <v>1</v>
      </c>
      <c r="L379" s="45"/>
      <c r="M379" s="226" t="s">
        <v>1</v>
      </c>
      <c r="N379" s="227" t="s">
        <v>42</v>
      </c>
      <c r="O379" s="92"/>
      <c r="P379" s="228">
        <f>O379*H379</f>
        <v>0</v>
      </c>
      <c r="Q379" s="228">
        <v>0.04555</v>
      </c>
      <c r="R379" s="228">
        <f>Q379*H379</f>
        <v>0.22775000000000001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163</v>
      </c>
      <c r="AT379" s="230" t="s">
        <v>158</v>
      </c>
      <c r="AU379" s="230" t="s">
        <v>164</v>
      </c>
      <c r="AY379" s="18" t="s">
        <v>156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164</v>
      </c>
      <c r="BK379" s="231">
        <f>ROUND(I379*H379,2)</f>
        <v>0</v>
      </c>
      <c r="BL379" s="18" t="s">
        <v>163</v>
      </c>
      <c r="BM379" s="230" t="s">
        <v>483</v>
      </c>
    </row>
    <row r="380" s="2" customFormat="1">
      <c r="A380" s="39"/>
      <c r="B380" s="40"/>
      <c r="C380" s="41"/>
      <c r="D380" s="232" t="s">
        <v>166</v>
      </c>
      <c r="E380" s="41"/>
      <c r="F380" s="233" t="s">
        <v>482</v>
      </c>
      <c r="G380" s="41"/>
      <c r="H380" s="41"/>
      <c r="I380" s="234"/>
      <c r="J380" s="41"/>
      <c r="K380" s="41"/>
      <c r="L380" s="45"/>
      <c r="M380" s="235"/>
      <c r="N380" s="236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166</v>
      </c>
      <c r="AU380" s="18" t="s">
        <v>164</v>
      </c>
    </row>
    <row r="381" s="13" customFormat="1">
      <c r="A381" s="13"/>
      <c r="B381" s="239"/>
      <c r="C381" s="240"/>
      <c r="D381" s="232" t="s">
        <v>170</v>
      </c>
      <c r="E381" s="241" t="s">
        <v>1</v>
      </c>
      <c r="F381" s="242" t="s">
        <v>484</v>
      </c>
      <c r="G381" s="240"/>
      <c r="H381" s="243">
        <v>5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9" t="s">
        <v>170</v>
      </c>
      <c r="AU381" s="249" t="s">
        <v>164</v>
      </c>
      <c r="AV381" s="13" t="s">
        <v>164</v>
      </c>
      <c r="AW381" s="13" t="s">
        <v>33</v>
      </c>
      <c r="AX381" s="13" t="s">
        <v>76</v>
      </c>
      <c r="AY381" s="249" t="s">
        <v>156</v>
      </c>
    </row>
    <row r="382" s="14" customFormat="1">
      <c r="A382" s="14"/>
      <c r="B382" s="250"/>
      <c r="C382" s="251"/>
      <c r="D382" s="232" t="s">
        <v>170</v>
      </c>
      <c r="E382" s="252" t="s">
        <v>1</v>
      </c>
      <c r="F382" s="253" t="s">
        <v>172</v>
      </c>
      <c r="G382" s="251"/>
      <c r="H382" s="254">
        <v>5</v>
      </c>
      <c r="I382" s="255"/>
      <c r="J382" s="251"/>
      <c r="K382" s="251"/>
      <c r="L382" s="256"/>
      <c r="M382" s="257"/>
      <c r="N382" s="258"/>
      <c r="O382" s="258"/>
      <c r="P382" s="258"/>
      <c r="Q382" s="258"/>
      <c r="R382" s="258"/>
      <c r="S382" s="258"/>
      <c r="T382" s="25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0" t="s">
        <v>170</v>
      </c>
      <c r="AU382" s="260" t="s">
        <v>164</v>
      </c>
      <c r="AV382" s="14" t="s">
        <v>163</v>
      </c>
      <c r="AW382" s="14" t="s">
        <v>33</v>
      </c>
      <c r="AX382" s="14" t="s">
        <v>84</v>
      </c>
      <c r="AY382" s="260" t="s">
        <v>156</v>
      </c>
    </row>
    <row r="383" s="2" customFormat="1" ht="16.5" customHeight="1">
      <c r="A383" s="39"/>
      <c r="B383" s="40"/>
      <c r="C383" s="219" t="s">
        <v>485</v>
      </c>
      <c r="D383" s="219" t="s">
        <v>158</v>
      </c>
      <c r="E383" s="220" t="s">
        <v>486</v>
      </c>
      <c r="F383" s="221" t="s">
        <v>487</v>
      </c>
      <c r="G383" s="222" t="s">
        <v>464</v>
      </c>
      <c r="H383" s="223">
        <v>12</v>
      </c>
      <c r="I383" s="224"/>
      <c r="J383" s="225">
        <f>ROUND(I383*H383,2)</f>
        <v>0</v>
      </c>
      <c r="K383" s="221" t="s">
        <v>1</v>
      </c>
      <c r="L383" s="45"/>
      <c r="M383" s="226" t="s">
        <v>1</v>
      </c>
      <c r="N383" s="227" t="s">
        <v>42</v>
      </c>
      <c r="O383" s="92"/>
      <c r="P383" s="228">
        <f>O383*H383</f>
        <v>0</v>
      </c>
      <c r="Q383" s="228">
        <v>0.054550000000000001</v>
      </c>
      <c r="R383" s="228">
        <f>Q383*H383</f>
        <v>0.65460000000000007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163</v>
      </c>
      <c r="AT383" s="230" t="s">
        <v>158</v>
      </c>
      <c r="AU383" s="230" t="s">
        <v>164</v>
      </c>
      <c r="AY383" s="18" t="s">
        <v>156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164</v>
      </c>
      <c r="BK383" s="231">
        <f>ROUND(I383*H383,2)</f>
        <v>0</v>
      </c>
      <c r="BL383" s="18" t="s">
        <v>163</v>
      </c>
      <c r="BM383" s="230" t="s">
        <v>488</v>
      </c>
    </row>
    <row r="384" s="2" customFormat="1">
      <c r="A384" s="39"/>
      <c r="B384" s="40"/>
      <c r="C384" s="41"/>
      <c r="D384" s="232" t="s">
        <v>166</v>
      </c>
      <c r="E384" s="41"/>
      <c r="F384" s="233" t="s">
        <v>487</v>
      </c>
      <c r="G384" s="41"/>
      <c r="H384" s="41"/>
      <c r="I384" s="234"/>
      <c r="J384" s="41"/>
      <c r="K384" s="41"/>
      <c r="L384" s="45"/>
      <c r="M384" s="235"/>
      <c r="N384" s="236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166</v>
      </c>
      <c r="AU384" s="18" t="s">
        <v>164</v>
      </c>
    </row>
    <row r="385" s="13" customFormat="1">
      <c r="A385" s="13"/>
      <c r="B385" s="239"/>
      <c r="C385" s="240"/>
      <c r="D385" s="232" t="s">
        <v>170</v>
      </c>
      <c r="E385" s="241" t="s">
        <v>1</v>
      </c>
      <c r="F385" s="242" t="s">
        <v>489</v>
      </c>
      <c r="G385" s="240"/>
      <c r="H385" s="243">
        <v>8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9" t="s">
        <v>170</v>
      </c>
      <c r="AU385" s="249" t="s">
        <v>164</v>
      </c>
      <c r="AV385" s="13" t="s">
        <v>164</v>
      </c>
      <c r="AW385" s="13" t="s">
        <v>33</v>
      </c>
      <c r="AX385" s="13" t="s">
        <v>76</v>
      </c>
      <c r="AY385" s="249" t="s">
        <v>156</v>
      </c>
    </row>
    <row r="386" s="13" customFormat="1">
      <c r="A386" s="13"/>
      <c r="B386" s="239"/>
      <c r="C386" s="240"/>
      <c r="D386" s="232" t="s">
        <v>170</v>
      </c>
      <c r="E386" s="241" t="s">
        <v>1</v>
      </c>
      <c r="F386" s="242" t="s">
        <v>490</v>
      </c>
      <c r="G386" s="240"/>
      <c r="H386" s="243">
        <v>4</v>
      </c>
      <c r="I386" s="244"/>
      <c r="J386" s="240"/>
      <c r="K386" s="240"/>
      <c r="L386" s="245"/>
      <c r="M386" s="246"/>
      <c r="N386" s="247"/>
      <c r="O386" s="247"/>
      <c r="P386" s="247"/>
      <c r="Q386" s="247"/>
      <c r="R386" s="247"/>
      <c r="S386" s="247"/>
      <c r="T386" s="24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9" t="s">
        <v>170</v>
      </c>
      <c r="AU386" s="249" t="s">
        <v>164</v>
      </c>
      <c r="AV386" s="13" t="s">
        <v>164</v>
      </c>
      <c r="AW386" s="13" t="s">
        <v>33</v>
      </c>
      <c r="AX386" s="13" t="s">
        <v>76</v>
      </c>
      <c r="AY386" s="249" t="s">
        <v>156</v>
      </c>
    </row>
    <row r="387" s="14" customFormat="1">
      <c r="A387" s="14"/>
      <c r="B387" s="250"/>
      <c r="C387" s="251"/>
      <c r="D387" s="232" t="s">
        <v>170</v>
      </c>
      <c r="E387" s="252" t="s">
        <v>1</v>
      </c>
      <c r="F387" s="253" t="s">
        <v>172</v>
      </c>
      <c r="G387" s="251"/>
      <c r="H387" s="254">
        <v>12</v>
      </c>
      <c r="I387" s="255"/>
      <c r="J387" s="251"/>
      <c r="K387" s="251"/>
      <c r="L387" s="256"/>
      <c r="M387" s="257"/>
      <c r="N387" s="258"/>
      <c r="O387" s="258"/>
      <c r="P387" s="258"/>
      <c r="Q387" s="258"/>
      <c r="R387" s="258"/>
      <c r="S387" s="258"/>
      <c r="T387" s="25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0" t="s">
        <v>170</v>
      </c>
      <c r="AU387" s="260" t="s">
        <v>164</v>
      </c>
      <c r="AV387" s="14" t="s">
        <v>163</v>
      </c>
      <c r="AW387" s="14" t="s">
        <v>33</v>
      </c>
      <c r="AX387" s="14" t="s">
        <v>84</v>
      </c>
      <c r="AY387" s="260" t="s">
        <v>156</v>
      </c>
    </row>
    <row r="388" s="2" customFormat="1" ht="16.5" customHeight="1">
      <c r="A388" s="39"/>
      <c r="B388" s="40"/>
      <c r="C388" s="219" t="s">
        <v>491</v>
      </c>
      <c r="D388" s="219" t="s">
        <v>158</v>
      </c>
      <c r="E388" s="220" t="s">
        <v>492</v>
      </c>
      <c r="F388" s="221" t="s">
        <v>493</v>
      </c>
      <c r="G388" s="222" t="s">
        <v>464</v>
      </c>
      <c r="H388" s="223">
        <v>20</v>
      </c>
      <c r="I388" s="224"/>
      <c r="J388" s="225">
        <f>ROUND(I388*H388,2)</f>
        <v>0</v>
      </c>
      <c r="K388" s="221" t="s">
        <v>1</v>
      </c>
      <c r="L388" s="45"/>
      <c r="M388" s="226" t="s">
        <v>1</v>
      </c>
      <c r="N388" s="227" t="s">
        <v>42</v>
      </c>
      <c r="O388" s="92"/>
      <c r="P388" s="228">
        <f>O388*H388</f>
        <v>0</v>
      </c>
      <c r="Q388" s="228">
        <v>0.063549999999999995</v>
      </c>
      <c r="R388" s="228">
        <f>Q388*H388</f>
        <v>1.2709999999999999</v>
      </c>
      <c r="S388" s="228">
        <v>0</v>
      </c>
      <c r="T388" s="22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0" t="s">
        <v>163</v>
      </c>
      <c r="AT388" s="230" t="s">
        <v>158</v>
      </c>
      <c r="AU388" s="230" t="s">
        <v>164</v>
      </c>
      <c r="AY388" s="18" t="s">
        <v>156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8" t="s">
        <v>164</v>
      </c>
      <c r="BK388" s="231">
        <f>ROUND(I388*H388,2)</f>
        <v>0</v>
      </c>
      <c r="BL388" s="18" t="s">
        <v>163</v>
      </c>
      <c r="BM388" s="230" t="s">
        <v>494</v>
      </c>
    </row>
    <row r="389" s="2" customFormat="1">
      <c r="A389" s="39"/>
      <c r="B389" s="40"/>
      <c r="C389" s="41"/>
      <c r="D389" s="232" t="s">
        <v>166</v>
      </c>
      <c r="E389" s="41"/>
      <c r="F389" s="233" t="s">
        <v>493</v>
      </c>
      <c r="G389" s="41"/>
      <c r="H389" s="41"/>
      <c r="I389" s="234"/>
      <c r="J389" s="41"/>
      <c r="K389" s="41"/>
      <c r="L389" s="45"/>
      <c r="M389" s="235"/>
      <c r="N389" s="236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166</v>
      </c>
      <c r="AU389" s="18" t="s">
        <v>164</v>
      </c>
    </row>
    <row r="390" s="13" customFormat="1">
      <c r="A390" s="13"/>
      <c r="B390" s="239"/>
      <c r="C390" s="240"/>
      <c r="D390" s="232" t="s">
        <v>170</v>
      </c>
      <c r="E390" s="241" t="s">
        <v>1</v>
      </c>
      <c r="F390" s="242" t="s">
        <v>495</v>
      </c>
      <c r="G390" s="240"/>
      <c r="H390" s="243">
        <v>20</v>
      </c>
      <c r="I390" s="244"/>
      <c r="J390" s="240"/>
      <c r="K390" s="240"/>
      <c r="L390" s="245"/>
      <c r="M390" s="246"/>
      <c r="N390" s="247"/>
      <c r="O390" s="247"/>
      <c r="P390" s="247"/>
      <c r="Q390" s="247"/>
      <c r="R390" s="247"/>
      <c r="S390" s="247"/>
      <c r="T390" s="24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9" t="s">
        <v>170</v>
      </c>
      <c r="AU390" s="249" t="s">
        <v>164</v>
      </c>
      <c r="AV390" s="13" t="s">
        <v>164</v>
      </c>
      <c r="AW390" s="13" t="s">
        <v>33</v>
      </c>
      <c r="AX390" s="13" t="s">
        <v>76</v>
      </c>
      <c r="AY390" s="249" t="s">
        <v>156</v>
      </c>
    </row>
    <row r="391" s="14" customFormat="1">
      <c r="A391" s="14"/>
      <c r="B391" s="250"/>
      <c r="C391" s="251"/>
      <c r="D391" s="232" t="s">
        <v>170</v>
      </c>
      <c r="E391" s="252" t="s">
        <v>1</v>
      </c>
      <c r="F391" s="253" t="s">
        <v>172</v>
      </c>
      <c r="G391" s="251"/>
      <c r="H391" s="254">
        <v>20</v>
      </c>
      <c r="I391" s="255"/>
      <c r="J391" s="251"/>
      <c r="K391" s="251"/>
      <c r="L391" s="256"/>
      <c r="M391" s="257"/>
      <c r="N391" s="258"/>
      <c r="O391" s="258"/>
      <c r="P391" s="258"/>
      <c r="Q391" s="258"/>
      <c r="R391" s="258"/>
      <c r="S391" s="258"/>
      <c r="T391" s="25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0" t="s">
        <v>170</v>
      </c>
      <c r="AU391" s="260" t="s">
        <v>164</v>
      </c>
      <c r="AV391" s="14" t="s">
        <v>163</v>
      </c>
      <c r="AW391" s="14" t="s">
        <v>33</v>
      </c>
      <c r="AX391" s="14" t="s">
        <v>84</v>
      </c>
      <c r="AY391" s="260" t="s">
        <v>156</v>
      </c>
    </row>
    <row r="392" s="2" customFormat="1" ht="37.8" customHeight="1">
      <c r="A392" s="39"/>
      <c r="B392" s="40"/>
      <c r="C392" s="219" t="s">
        <v>496</v>
      </c>
      <c r="D392" s="219" t="s">
        <v>158</v>
      </c>
      <c r="E392" s="220" t="s">
        <v>497</v>
      </c>
      <c r="F392" s="221" t="s">
        <v>498</v>
      </c>
      <c r="G392" s="222" t="s">
        <v>213</v>
      </c>
      <c r="H392" s="223">
        <v>1.05</v>
      </c>
      <c r="I392" s="224"/>
      <c r="J392" s="225">
        <f>ROUND(I392*H392,2)</f>
        <v>0</v>
      </c>
      <c r="K392" s="221" t="s">
        <v>162</v>
      </c>
      <c r="L392" s="45"/>
      <c r="M392" s="226" t="s">
        <v>1</v>
      </c>
      <c r="N392" s="227" t="s">
        <v>42</v>
      </c>
      <c r="O392" s="92"/>
      <c r="P392" s="228">
        <f>O392*H392</f>
        <v>0</v>
      </c>
      <c r="Q392" s="228">
        <v>0.017090000000000001</v>
      </c>
      <c r="R392" s="228">
        <f>Q392*H392</f>
        <v>0.017944500000000002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163</v>
      </c>
      <c r="AT392" s="230" t="s">
        <v>158</v>
      </c>
      <c r="AU392" s="230" t="s">
        <v>164</v>
      </c>
      <c r="AY392" s="18" t="s">
        <v>156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164</v>
      </c>
      <c r="BK392" s="231">
        <f>ROUND(I392*H392,2)</f>
        <v>0</v>
      </c>
      <c r="BL392" s="18" t="s">
        <v>163</v>
      </c>
      <c r="BM392" s="230" t="s">
        <v>499</v>
      </c>
    </row>
    <row r="393" s="2" customFormat="1">
      <c r="A393" s="39"/>
      <c r="B393" s="40"/>
      <c r="C393" s="41"/>
      <c r="D393" s="232" t="s">
        <v>166</v>
      </c>
      <c r="E393" s="41"/>
      <c r="F393" s="233" t="s">
        <v>500</v>
      </c>
      <c r="G393" s="41"/>
      <c r="H393" s="41"/>
      <c r="I393" s="234"/>
      <c r="J393" s="41"/>
      <c r="K393" s="41"/>
      <c r="L393" s="45"/>
      <c r="M393" s="235"/>
      <c r="N393" s="236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166</v>
      </c>
      <c r="AU393" s="18" t="s">
        <v>164</v>
      </c>
    </row>
    <row r="394" s="2" customFormat="1">
      <c r="A394" s="39"/>
      <c r="B394" s="40"/>
      <c r="C394" s="41"/>
      <c r="D394" s="237" t="s">
        <v>168</v>
      </c>
      <c r="E394" s="41"/>
      <c r="F394" s="238" t="s">
        <v>501</v>
      </c>
      <c r="G394" s="41"/>
      <c r="H394" s="41"/>
      <c r="I394" s="234"/>
      <c r="J394" s="41"/>
      <c r="K394" s="41"/>
      <c r="L394" s="45"/>
      <c r="M394" s="235"/>
      <c r="N394" s="236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168</v>
      </c>
      <c r="AU394" s="18" t="s">
        <v>164</v>
      </c>
    </row>
    <row r="395" s="13" customFormat="1">
      <c r="A395" s="13"/>
      <c r="B395" s="239"/>
      <c r="C395" s="240"/>
      <c r="D395" s="232" t="s">
        <v>170</v>
      </c>
      <c r="E395" s="241" t="s">
        <v>1</v>
      </c>
      <c r="F395" s="242" t="s">
        <v>502</v>
      </c>
      <c r="G395" s="240"/>
      <c r="H395" s="243">
        <v>0.92000000000000004</v>
      </c>
      <c r="I395" s="244"/>
      <c r="J395" s="240"/>
      <c r="K395" s="240"/>
      <c r="L395" s="245"/>
      <c r="M395" s="246"/>
      <c r="N395" s="247"/>
      <c r="O395" s="247"/>
      <c r="P395" s="247"/>
      <c r="Q395" s="247"/>
      <c r="R395" s="247"/>
      <c r="S395" s="247"/>
      <c r="T395" s="24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9" t="s">
        <v>170</v>
      </c>
      <c r="AU395" s="249" t="s">
        <v>164</v>
      </c>
      <c r="AV395" s="13" t="s">
        <v>164</v>
      </c>
      <c r="AW395" s="13" t="s">
        <v>33</v>
      </c>
      <c r="AX395" s="13" t="s">
        <v>76</v>
      </c>
      <c r="AY395" s="249" t="s">
        <v>156</v>
      </c>
    </row>
    <row r="396" s="13" customFormat="1">
      <c r="A396" s="13"/>
      <c r="B396" s="239"/>
      <c r="C396" s="240"/>
      <c r="D396" s="232" t="s">
        <v>170</v>
      </c>
      <c r="E396" s="241" t="s">
        <v>1</v>
      </c>
      <c r="F396" s="242" t="s">
        <v>503</v>
      </c>
      <c r="G396" s="240"/>
      <c r="H396" s="243">
        <v>0.13</v>
      </c>
      <c r="I396" s="244"/>
      <c r="J396" s="240"/>
      <c r="K396" s="240"/>
      <c r="L396" s="245"/>
      <c r="M396" s="246"/>
      <c r="N396" s="247"/>
      <c r="O396" s="247"/>
      <c r="P396" s="247"/>
      <c r="Q396" s="247"/>
      <c r="R396" s="247"/>
      <c r="S396" s="247"/>
      <c r="T396" s="24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9" t="s">
        <v>170</v>
      </c>
      <c r="AU396" s="249" t="s">
        <v>164</v>
      </c>
      <c r="AV396" s="13" t="s">
        <v>164</v>
      </c>
      <c r="AW396" s="13" t="s">
        <v>33</v>
      </c>
      <c r="AX396" s="13" t="s">
        <v>76</v>
      </c>
      <c r="AY396" s="249" t="s">
        <v>156</v>
      </c>
    </row>
    <row r="397" s="14" customFormat="1">
      <c r="A397" s="14"/>
      <c r="B397" s="250"/>
      <c r="C397" s="251"/>
      <c r="D397" s="232" t="s">
        <v>170</v>
      </c>
      <c r="E397" s="252" t="s">
        <v>1</v>
      </c>
      <c r="F397" s="253" t="s">
        <v>172</v>
      </c>
      <c r="G397" s="251"/>
      <c r="H397" s="254">
        <v>1.05</v>
      </c>
      <c r="I397" s="255"/>
      <c r="J397" s="251"/>
      <c r="K397" s="251"/>
      <c r="L397" s="256"/>
      <c r="M397" s="257"/>
      <c r="N397" s="258"/>
      <c r="O397" s="258"/>
      <c r="P397" s="258"/>
      <c r="Q397" s="258"/>
      <c r="R397" s="258"/>
      <c r="S397" s="258"/>
      <c r="T397" s="25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0" t="s">
        <v>170</v>
      </c>
      <c r="AU397" s="260" t="s">
        <v>164</v>
      </c>
      <c r="AV397" s="14" t="s">
        <v>163</v>
      </c>
      <c r="AW397" s="14" t="s">
        <v>33</v>
      </c>
      <c r="AX397" s="14" t="s">
        <v>84</v>
      </c>
      <c r="AY397" s="260" t="s">
        <v>156</v>
      </c>
    </row>
    <row r="398" s="2" customFormat="1" ht="21.75" customHeight="1">
      <c r="A398" s="39"/>
      <c r="B398" s="40"/>
      <c r="C398" s="261" t="s">
        <v>504</v>
      </c>
      <c r="D398" s="261" t="s">
        <v>241</v>
      </c>
      <c r="E398" s="262" t="s">
        <v>505</v>
      </c>
      <c r="F398" s="263" t="s">
        <v>506</v>
      </c>
      <c r="G398" s="264" t="s">
        <v>213</v>
      </c>
      <c r="H398" s="265">
        <v>1.1339999999999999</v>
      </c>
      <c r="I398" s="266"/>
      <c r="J398" s="267">
        <f>ROUND(I398*H398,2)</f>
        <v>0</v>
      </c>
      <c r="K398" s="263" t="s">
        <v>162</v>
      </c>
      <c r="L398" s="268"/>
      <c r="M398" s="269" t="s">
        <v>1</v>
      </c>
      <c r="N398" s="270" t="s">
        <v>42</v>
      </c>
      <c r="O398" s="92"/>
      <c r="P398" s="228">
        <f>O398*H398</f>
        <v>0</v>
      </c>
      <c r="Q398" s="228">
        <v>1</v>
      </c>
      <c r="R398" s="228">
        <f>Q398*H398</f>
        <v>1.1339999999999999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219</v>
      </c>
      <c r="AT398" s="230" t="s">
        <v>241</v>
      </c>
      <c r="AU398" s="230" t="s">
        <v>164</v>
      </c>
      <c r="AY398" s="18" t="s">
        <v>156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164</v>
      </c>
      <c r="BK398" s="231">
        <f>ROUND(I398*H398,2)</f>
        <v>0</v>
      </c>
      <c r="BL398" s="18" t="s">
        <v>163</v>
      </c>
      <c r="BM398" s="230" t="s">
        <v>507</v>
      </c>
    </row>
    <row r="399" s="2" customFormat="1">
      <c r="A399" s="39"/>
      <c r="B399" s="40"/>
      <c r="C399" s="41"/>
      <c r="D399" s="232" t="s">
        <v>166</v>
      </c>
      <c r="E399" s="41"/>
      <c r="F399" s="233" t="s">
        <v>506</v>
      </c>
      <c r="G399" s="41"/>
      <c r="H399" s="41"/>
      <c r="I399" s="234"/>
      <c r="J399" s="41"/>
      <c r="K399" s="41"/>
      <c r="L399" s="45"/>
      <c r="M399" s="235"/>
      <c r="N399" s="236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166</v>
      </c>
      <c r="AU399" s="18" t="s">
        <v>164</v>
      </c>
    </row>
    <row r="400" s="13" customFormat="1">
      <c r="A400" s="13"/>
      <c r="B400" s="239"/>
      <c r="C400" s="240"/>
      <c r="D400" s="232" t="s">
        <v>170</v>
      </c>
      <c r="E400" s="240"/>
      <c r="F400" s="242" t="s">
        <v>508</v>
      </c>
      <c r="G400" s="240"/>
      <c r="H400" s="243">
        <v>1.1339999999999999</v>
      </c>
      <c r="I400" s="244"/>
      <c r="J400" s="240"/>
      <c r="K400" s="240"/>
      <c r="L400" s="245"/>
      <c r="M400" s="246"/>
      <c r="N400" s="247"/>
      <c r="O400" s="247"/>
      <c r="P400" s="247"/>
      <c r="Q400" s="247"/>
      <c r="R400" s="247"/>
      <c r="S400" s="247"/>
      <c r="T400" s="24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9" t="s">
        <v>170</v>
      </c>
      <c r="AU400" s="249" t="s">
        <v>164</v>
      </c>
      <c r="AV400" s="13" t="s">
        <v>164</v>
      </c>
      <c r="AW400" s="13" t="s">
        <v>4</v>
      </c>
      <c r="AX400" s="13" t="s">
        <v>84</v>
      </c>
      <c r="AY400" s="249" t="s">
        <v>156</v>
      </c>
    </row>
    <row r="401" s="2" customFormat="1" ht="24.15" customHeight="1">
      <c r="A401" s="39"/>
      <c r="B401" s="40"/>
      <c r="C401" s="219" t="s">
        <v>509</v>
      </c>
      <c r="D401" s="219" t="s">
        <v>158</v>
      </c>
      <c r="E401" s="220" t="s">
        <v>510</v>
      </c>
      <c r="F401" s="221" t="s">
        <v>511</v>
      </c>
      <c r="G401" s="222" t="s">
        <v>256</v>
      </c>
      <c r="H401" s="223">
        <v>15</v>
      </c>
      <c r="I401" s="224"/>
      <c r="J401" s="225">
        <f>ROUND(I401*H401,2)</f>
        <v>0</v>
      </c>
      <c r="K401" s="221" t="s">
        <v>162</v>
      </c>
      <c r="L401" s="45"/>
      <c r="M401" s="226" t="s">
        <v>1</v>
      </c>
      <c r="N401" s="227" t="s">
        <v>42</v>
      </c>
      <c r="O401" s="92"/>
      <c r="P401" s="228">
        <f>O401*H401</f>
        <v>0</v>
      </c>
      <c r="Q401" s="228">
        <v>0.00038000000000000002</v>
      </c>
      <c r="R401" s="228">
        <f>Q401*H401</f>
        <v>0.0057000000000000002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163</v>
      </c>
      <c r="AT401" s="230" t="s">
        <v>158</v>
      </c>
      <c r="AU401" s="230" t="s">
        <v>164</v>
      </c>
      <c r="AY401" s="18" t="s">
        <v>156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164</v>
      </c>
      <c r="BK401" s="231">
        <f>ROUND(I401*H401,2)</f>
        <v>0</v>
      </c>
      <c r="BL401" s="18" t="s">
        <v>163</v>
      </c>
      <c r="BM401" s="230" t="s">
        <v>512</v>
      </c>
    </row>
    <row r="402" s="2" customFormat="1">
      <c r="A402" s="39"/>
      <c r="B402" s="40"/>
      <c r="C402" s="41"/>
      <c r="D402" s="232" t="s">
        <v>166</v>
      </c>
      <c r="E402" s="41"/>
      <c r="F402" s="233" t="s">
        <v>513</v>
      </c>
      <c r="G402" s="41"/>
      <c r="H402" s="41"/>
      <c r="I402" s="234"/>
      <c r="J402" s="41"/>
      <c r="K402" s="41"/>
      <c r="L402" s="45"/>
      <c r="M402" s="235"/>
      <c r="N402" s="236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166</v>
      </c>
      <c r="AU402" s="18" t="s">
        <v>164</v>
      </c>
    </row>
    <row r="403" s="2" customFormat="1">
      <c r="A403" s="39"/>
      <c r="B403" s="40"/>
      <c r="C403" s="41"/>
      <c r="D403" s="237" t="s">
        <v>168</v>
      </c>
      <c r="E403" s="41"/>
      <c r="F403" s="238" t="s">
        <v>514</v>
      </c>
      <c r="G403" s="41"/>
      <c r="H403" s="41"/>
      <c r="I403" s="234"/>
      <c r="J403" s="41"/>
      <c r="K403" s="41"/>
      <c r="L403" s="45"/>
      <c r="M403" s="235"/>
      <c r="N403" s="236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168</v>
      </c>
      <c r="AU403" s="18" t="s">
        <v>164</v>
      </c>
    </row>
    <row r="404" s="13" customFormat="1">
      <c r="A404" s="13"/>
      <c r="B404" s="239"/>
      <c r="C404" s="240"/>
      <c r="D404" s="232" t="s">
        <v>170</v>
      </c>
      <c r="E404" s="241" t="s">
        <v>1</v>
      </c>
      <c r="F404" s="242" t="s">
        <v>515</v>
      </c>
      <c r="G404" s="240"/>
      <c r="H404" s="243">
        <v>1.75</v>
      </c>
      <c r="I404" s="244"/>
      <c r="J404" s="240"/>
      <c r="K404" s="240"/>
      <c r="L404" s="245"/>
      <c r="M404" s="246"/>
      <c r="N404" s="247"/>
      <c r="O404" s="247"/>
      <c r="P404" s="247"/>
      <c r="Q404" s="247"/>
      <c r="R404" s="247"/>
      <c r="S404" s="247"/>
      <c r="T404" s="24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9" t="s">
        <v>170</v>
      </c>
      <c r="AU404" s="249" t="s">
        <v>164</v>
      </c>
      <c r="AV404" s="13" t="s">
        <v>164</v>
      </c>
      <c r="AW404" s="13" t="s">
        <v>33</v>
      </c>
      <c r="AX404" s="13" t="s">
        <v>76</v>
      </c>
      <c r="AY404" s="249" t="s">
        <v>156</v>
      </c>
    </row>
    <row r="405" s="13" customFormat="1">
      <c r="A405" s="13"/>
      <c r="B405" s="239"/>
      <c r="C405" s="240"/>
      <c r="D405" s="232" t="s">
        <v>170</v>
      </c>
      <c r="E405" s="241" t="s">
        <v>1</v>
      </c>
      <c r="F405" s="242" t="s">
        <v>516</v>
      </c>
      <c r="G405" s="240"/>
      <c r="H405" s="243">
        <v>1.25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9" t="s">
        <v>170</v>
      </c>
      <c r="AU405" s="249" t="s">
        <v>164</v>
      </c>
      <c r="AV405" s="13" t="s">
        <v>164</v>
      </c>
      <c r="AW405" s="13" t="s">
        <v>33</v>
      </c>
      <c r="AX405" s="13" t="s">
        <v>76</v>
      </c>
      <c r="AY405" s="249" t="s">
        <v>156</v>
      </c>
    </row>
    <row r="406" s="13" customFormat="1">
      <c r="A406" s="13"/>
      <c r="B406" s="239"/>
      <c r="C406" s="240"/>
      <c r="D406" s="232" t="s">
        <v>170</v>
      </c>
      <c r="E406" s="241" t="s">
        <v>1</v>
      </c>
      <c r="F406" s="242" t="s">
        <v>517</v>
      </c>
      <c r="G406" s="240"/>
      <c r="H406" s="243">
        <v>7</v>
      </c>
      <c r="I406" s="244"/>
      <c r="J406" s="240"/>
      <c r="K406" s="240"/>
      <c r="L406" s="245"/>
      <c r="M406" s="246"/>
      <c r="N406" s="247"/>
      <c r="O406" s="247"/>
      <c r="P406" s="247"/>
      <c r="Q406" s="247"/>
      <c r="R406" s="247"/>
      <c r="S406" s="247"/>
      <c r="T406" s="24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9" t="s">
        <v>170</v>
      </c>
      <c r="AU406" s="249" t="s">
        <v>164</v>
      </c>
      <c r="AV406" s="13" t="s">
        <v>164</v>
      </c>
      <c r="AW406" s="13" t="s">
        <v>33</v>
      </c>
      <c r="AX406" s="13" t="s">
        <v>76</v>
      </c>
      <c r="AY406" s="249" t="s">
        <v>156</v>
      </c>
    </row>
    <row r="407" s="14" customFormat="1">
      <c r="A407" s="14"/>
      <c r="B407" s="250"/>
      <c r="C407" s="251"/>
      <c r="D407" s="232" t="s">
        <v>170</v>
      </c>
      <c r="E407" s="252" t="s">
        <v>1</v>
      </c>
      <c r="F407" s="253" t="s">
        <v>172</v>
      </c>
      <c r="G407" s="251"/>
      <c r="H407" s="254">
        <v>10</v>
      </c>
      <c r="I407" s="255"/>
      <c r="J407" s="251"/>
      <c r="K407" s="251"/>
      <c r="L407" s="256"/>
      <c r="M407" s="257"/>
      <c r="N407" s="258"/>
      <c r="O407" s="258"/>
      <c r="P407" s="258"/>
      <c r="Q407" s="258"/>
      <c r="R407" s="258"/>
      <c r="S407" s="258"/>
      <c r="T407" s="25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0" t="s">
        <v>170</v>
      </c>
      <c r="AU407" s="260" t="s">
        <v>164</v>
      </c>
      <c r="AV407" s="14" t="s">
        <v>163</v>
      </c>
      <c r="AW407" s="14" t="s">
        <v>33</v>
      </c>
      <c r="AX407" s="14" t="s">
        <v>84</v>
      </c>
      <c r="AY407" s="260" t="s">
        <v>156</v>
      </c>
    </row>
    <row r="408" s="13" customFormat="1">
      <c r="A408" s="13"/>
      <c r="B408" s="239"/>
      <c r="C408" s="240"/>
      <c r="D408" s="232" t="s">
        <v>170</v>
      </c>
      <c r="E408" s="240"/>
      <c r="F408" s="242" t="s">
        <v>518</v>
      </c>
      <c r="G408" s="240"/>
      <c r="H408" s="243">
        <v>15</v>
      </c>
      <c r="I408" s="244"/>
      <c r="J408" s="240"/>
      <c r="K408" s="240"/>
      <c r="L408" s="245"/>
      <c r="M408" s="246"/>
      <c r="N408" s="247"/>
      <c r="O408" s="247"/>
      <c r="P408" s="247"/>
      <c r="Q408" s="247"/>
      <c r="R408" s="247"/>
      <c r="S408" s="247"/>
      <c r="T408" s="24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9" t="s">
        <v>170</v>
      </c>
      <c r="AU408" s="249" t="s">
        <v>164</v>
      </c>
      <c r="AV408" s="13" t="s">
        <v>164</v>
      </c>
      <c r="AW408" s="13" t="s">
        <v>4</v>
      </c>
      <c r="AX408" s="13" t="s">
        <v>84</v>
      </c>
      <c r="AY408" s="249" t="s">
        <v>156</v>
      </c>
    </row>
    <row r="409" s="2" customFormat="1" ht="24.15" customHeight="1">
      <c r="A409" s="39"/>
      <c r="B409" s="40"/>
      <c r="C409" s="219" t="s">
        <v>519</v>
      </c>
      <c r="D409" s="219" t="s">
        <v>158</v>
      </c>
      <c r="E409" s="220" t="s">
        <v>520</v>
      </c>
      <c r="F409" s="221" t="s">
        <v>521</v>
      </c>
      <c r="G409" s="222" t="s">
        <v>161</v>
      </c>
      <c r="H409" s="223">
        <v>9.1999999999999993</v>
      </c>
      <c r="I409" s="224"/>
      <c r="J409" s="225">
        <f>ROUND(I409*H409,2)</f>
        <v>0</v>
      </c>
      <c r="K409" s="221" t="s">
        <v>162</v>
      </c>
      <c r="L409" s="45"/>
      <c r="M409" s="226" t="s">
        <v>1</v>
      </c>
      <c r="N409" s="227" t="s">
        <v>42</v>
      </c>
      <c r="O409" s="92"/>
      <c r="P409" s="228">
        <f>O409*H409</f>
        <v>0</v>
      </c>
      <c r="Q409" s="228">
        <v>0.00158</v>
      </c>
      <c r="R409" s="228">
        <f>Q409*H409</f>
        <v>0.014535999999999999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163</v>
      </c>
      <c r="AT409" s="230" t="s">
        <v>158</v>
      </c>
      <c r="AU409" s="230" t="s">
        <v>164</v>
      </c>
      <c r="AY409" s="18" t="s">
        <v>156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164</v>
      </c>
      <c r="BK409" s="231">
        <f>ROUND(I409*H409,2)</f>
        <v>0</v>
      </c>
      <c r="BL409" s="18" t="s">
        <v>163</v>
      </c>
      <c r="BM409" s="230" t="s">
        <v>522</v>
      </c>
    </row>
    <row r="410" s="2" customFormat="1">
      <c r="A410" s="39"/>
      <c r="B410" s="40"/>
      <c r="C410" s="41"/>
      <c r="D410" s="232" t="s">
        <v>166</v>
      </c>
      <c r="E410" s="41"/>
      <c r="F410" s="233" t="s">
        <v>523</v>
      </c>
      <c r="G410" s="41"/>
      <c r="H410" s="41"/>
      <c r="I410" s="234"/>
      <c r="J410" s="41"/>
      <c r="K410" s="41"/>
      <c r="L410" s="45"/>
      <c r="M410" s="235"/>
      <c r="N410" s="236"/>
      <c r="O410" s="92"/>
      <c r="P410" s="92"/>
      <c r="Q410" s="92"/>
      <c r="R410" s="92"/>
      <c r="S410" s="92"/>
      <c r="T410" s="93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166</v>
      </c>
      <c r="AU410" s="18" t="s">
        <v>164</v>
      </c>
    </row>
    <row r="411" s="2" customFormat="1">
      <c r="A411" s="39"/>
      <c r="B411" s="40"/>
      <c r="C411" s="41"/>
      <c r="D411" s="237" t="s">
        <v>168</v>
      </c>
      <c r="E411" s="41"/>
      <c r="F411" s="238" t="s">
        <v>524</v>
      </c>
      <c r="G411" s="41"/>
      <c r="H411" s="41"/>
      <c r="I411" s="234"/>
      <c r="J411" s="41"/>
      <c r="K411" s="41"/>
      <c r="L411" s="45"/>
      <c r="M411" s="235"/>
      <c r="N411" s="236"/>
      <c r="O411" s="92"/>
      <c r="P411" s="92"/>
      <c r="Q411" s="92"/>
      <c r="R411" s="92"/>
      <c r="S411" s="92"/>
      <c r="T411" s="93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168</v>
      </c>
      <c r="AU411" s="18" t="s">
        <v>164</v>
      </c>
    </row>
    <row r="412" s="13" customFormat="1">
      <c r="A412" s="13"/>
      <c r="B412" s="239"/>
      <c r="C412" s="240"/>
      <c r="D412" s="232" t="s">
        <v>170</v>
      </c>
      <c r="E412" s="241" t="s">
        <v>1</v>
      </c>
      <c r="F412" s="242" t="s">
        <v>525</v>
      </c>
      <c r="G412" s="240"/>
      <c r="H412" s="243">
        <v>2.2999999999999998</v>
      </c>
      <c r="I412" s="244"/>
      <c r="J412" s="240"/>
      <c r="K412" s="240"/>
      <c r="L412" s="245"/>
      <c r="M412" s="246"/>
      <c r="N412" s="247"/>
      <c r="O412" s="247"/>
      <c r="P412" s="247"/>
      <c r="Q412" s="247"/>
      <c r="R412" s="247"/>
      <c r="S412" s="247"/>
      <c r="T412" s="24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9" t="s">
        <v>170</v>
      </c>
      <c r="AU412" s="249" t="s">
        <v>164</v>
      </c>
      <c r="AV412" s="13" t="s">
        <v>164</v>
      </c>
      <c r="AW412" s="13" t="s">
        <v>33</v>
      </c>
      <c r="AX412" s="13" t="s">
        <v>76</v>
      </c>
      <c r="AY412" s="249" t="s">
        <v>156</v>
      </c>
    </row>
    <row r="413" s="14" customFormat="1">
      <c r="A413" s="14"/>
      <c r="B413" s="250"/>
      <c r="C413" s="251"/>
      <c r="D413" s="232" t="s">
        <v>170</v>
      </c>
      <c r="E413" s="252" t="s">
        <v>1</v>
      </c>
      <c r="F413" s="253" t="s">
        <v>172</v>
      </c>
      <c r="G413" s="251"/>
      <c r="H413" s="254">
        <v>2.2999999999999998</v>
      </c>
      <c r="I413" s="255"/>
      <c r="J413" s="251"/>
      <c r="K413" s="251"/>
      <c r="L413" s="256"/>
      <c r="M413" s="257"/>
      <c r="N413" s="258"/>
      <c r="O413" s="258"/>
      <c r="P413" s="258"/>
      <c r="Q413" s="258"/>
      <c r="R413" s="258"/>
      <c r="S413" s="258"/>
      <c r="T413" s="25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0" t="s">
        <v>170</v>
      </c>
      <c r="AU413" s="260" t="s">
        <v>164</v>
      </c>
      <c r="AV413" s="14" t="s">
        <v>163</v>
      </c>
      <c r="AW413" s="14" t="s">
        <v>33</v>
      </c>
      <c r="AX413" s="14" t="s">
        <v>84</v>
      </c>
      <c r="AY413" s="260" t="s">
        <v>156</v>
      </c>
    </row>
    <row r="414" s="13" customFormat="1">
      <c r="A414" s="13"/>
      <c r="B414" s="239"/>
      <c r="C414" s="240"/>
      <c r="D414" s="232" t="s">
        <v>170</v>
      </c>
      <c r="E414" s="240"/>
      <c r="F414" s="242" t="s">
        <v>526</v>
      </c>
      <c r="G414" s="240"/>
      <c r="H414" s="243">
        <v>9.1999999999999993</v>
      </c>
      <c r="I414" s="244"/>
      <c r="J414" s="240"/>
      <c r="K414" s="240"/>
      <c r="L414" s="245"/>
      <c r="M414" s="246"/>
      <c r="N414" s="247"/>
      <c r="O414" s="247"/>
      <c r="P414" s="247"/>
      <c r="Q414" s="247"/>
      <c r="R414" s="247"/>
      <c r="S414" s="247"/>
      <c r="T414" s="24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9" t="s">
        <v>170</v>
      </c>
      <c r="AU414" s="249" t="s">
        <v>164</v>
      </c>
      <c r="AV414" s="13" t="s">
        <v>164</v>
      </c>
      <c r="AW414" s="13" t="s">
        <v>4</v>
      </c>
      <c r="AX414" s="13" t="s">
        <v>84</v>
      </c>
      <c r="AY414" s="249" t="s">
        <v>156</v>
      </c>
    </row>
    <row r="415" s="2" customFormat="1" ht="24.15" customHeight="1">
      <c r="A415" s="39"/>
      <c r="B415" s="40"/>
      <c r="C415" s="219" t="s">
        <v>527</v>
      </c>
      <c r="D415" s="219" t="s">
        <v>158</v>
      </c>
      <c r="E415" s="220" t="s">
        <v>528</v>
      </c>
      <c r="F415" s="221" t="s">
        <v>529</v>
      </c>
      <c r="G415" s="222" t="s">
        <v>161</v>
      </c>
      <c r="H415" s="223">
        <v>4.9450000000000003</v>
      </c>
      <c r="I415" s="224"/>
      <c r="J415" s="225">
        <f>ROUND(I415*H415,2)</f>
        <v>0</v>
      </c>
      <c r="K415" s="221" t="s">
        <v>1</v>
      </c>
      <c r="L415" s="45"/>
      <c r="M415" s="226" t="s">
        <v>1</v>
      </c>
      <c r="N415" s="227" t="s">
        <v>42</v>
      </c>
      <c r="O415" s="92"/>
      <c r="P415" s="228">
        <f>O415*H415</f>
        <v>0</v>
      </c>
      <c r="Q415" s="228">
        <v>0.094500000000000001</v>
      </c>
      <c r="R415" s="228">
        <f>Q415*H415</f>
        <v>0.46730250000000001</v>
      </c>
      <c r="S415" s="228">
        <v>0</v>
      </c>
      <c r="T415" s="22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163</v>
      </c>
      <c r="AT415" s="230" t="s">
        <v>158</v>
      </c>
      <c r="AU415" s="230" t="s">
        <v>164</v>
      </c>
      <c r="AY415" s="18" t="s">
        <v>156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164</v>
      </c>
      <c r="BK415" s="231">
        <f>ROUND(I415*H415,2)</f>
        <v>0</v>
      </c>
      <c r="BL415" s="18" t="s">
        <v>163</v>
      </c>
      <c r="BM415" s="230" t="s">
        <v>530</v>
      </c>
    </row>
    <row r="416" s="2" customFormat="1">
      <c r="A416" s="39"/>
      <c r="B416" s="40"/>
      <c r="C416" s="41"/>
      <c r="D416" s="232" t="s">
        <v>166</v>
      </c>
      <c r="E416" s="41"/>
      <c r="F416" s="233" t="s">
        <v>529</v>
      </c>
      <c r="G416" s="41"/>
      <c r="H416" s="41"/>
      <c r="I416" s="234"/>
      <c r="J416" s="41"/>
      <c r="K416" s="41"/>
      <c r="L416" s="45"/>
      <c r="M416" s="235"/>
      <c r="N416" s="236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166</v>
      </c>
      <c r="AU416" s="18" t="s">
        <v>164</v>
      </c>
    </row>
    <row r="417" s="15" customFormat="1">
      <c r="A417" s="15"/>
      <c r="B417" s="271"/>
      <c r="C417" s="272"/>
      <c r="D417" s="232" t="s">
        <v>170</v>
      </c>
      <c r="E417" s="273" t="s">
        <v>1</v>
      </c>
      <c r="F417" s="274" t="s">
        <v>446</v>
      </c>
      <c r="G417" s="272"/>
      <c r="H417" s="273" t="s">
        <v>1</v>
      </c>
      <c r="I417" s="275"/>
      <c r="J417" s="272"/>
      <c r="K417" s="272"/>
      <c r="L417" s="276"/>
      <c r="M417" s="277"/>
      <c r="N417" s="278"/>
      <c r="O417" s="278"/>
      <c r="P417" s="278"/>
      <c r="Q417" s="278"/>
      <c r="R417" s="278"/>
      <c r="S417" s="278"/>
      <c r="T417" s="279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80" t="s">
        <v>170</v>
      </c>
      <c r="AU417" s="280" t="s">
        <v>164</v>
      </c>
      <c r="AV417" s="15" t="s">
        <v>84</v>
      </c>
      <c r="AW417" s="15" t="s">
        <v>33</v>
      </c>
      <c r="AX417" s="15" t="s">
        <v>76</v>
      </c>
      <c r="AY417" s="280" t="s">
        <v>156</v>
      </c>
    </row>
    <row r="418" s="13" customFormat="1">
      <c r="A418" s="13"/>
      <c r="B418" s="239"/>
      <c r="C418" s="240"/>
      <c r="D418" s="232" t="s">
        <v>170</v>
      </c>
      <c r="E418" s="241" t="s">
        <v>1</v>
      </c>
      <c r="F418" s="242" t="s">
        <v>531</v>
      </c>
      <c r="G418" s="240"/>
      <c r="H418" s="243">
        <v>4.9450000000000003</v>
      </c>
      <c r="I418" s="244"/>
      <c r="J418" s="240"/>
      <c r="K418" s="240"/>
      <c r="L418" s="245"/>
      <c r="M418" s="246"/>
      <c r="N418" s="247"/>
      <c r="O418" s="247"/>
      <c r="P418" s="247"/>
      <c r="Q418" s="247"/>
      <c r="R418" s="247"/>
      <c r="S418" s="247"/>
      <c r="T418" s="24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9" t="s">
        <v>170</v>
      </c>
      <c r="AU418" s="249" t="s">
        <v>164</v>
      </c>
      <c r="AV418" s="13" t="s">
        <v>164</v>
      </c>
      <c r="AW418" s="13" t="s">
        <v>33</v>
      </c>
      <c r="AX418" s="13" t="s">
        <v>84</v>
      </c>
      <c r="AY418" s="249" t="s">
        <v>156</v>
      </c>
    </row>
    <row r="419" s="2" customFormat="1" ht="24.15" customHeight="1">
      <c r="A419" s="39"/>
      <c r="B419" s="40"/>
      <c r="C419" s="219" t="s">
        <v>532</v>
      </c>
      <c r="D419" s="219" t="s">
        <v>158</v>
      </c>
      <c r="E419" s="220" t="s">
        <v>533</v>
      </c>
      <c r="F419" s="221" t="s">
        <v>534</v>
      </c>
      <c r="G419" s="222" t="s">
        <v>161</v>
      </c>
      <c r="H419" s="223">
        <v>48.776000000000003</v>
      </c>
      <c r="I419" s="224"/>
      <c r="J419" s="225">
        <f>ROUND(I419*H419,2)</f>
        <v>0</v>
      </c>
      <c r="K419" s="221" t="s">
        <v>1</v>
      </c>
      <c r="L419" s="45"/>
      <c r="M419" s="226" t="s">
        <v>1</v>
      </c>
      <c r="N419" s="227" t="s">
        <v>42</v>
      </c>
      <c r="O419" s="92"/>
      <c r="P419" s="228">
        <f>O419*H419</f>
        <v>0</v>
      </c>
      <c r="Q419" s="228">
        <v>0.11393</v>
      </c>
      <c r="R419" s="228">
        <f>Q419*H419</f>
        <v>5.5570496800000004</v>
      </c>
      <c r="S419" s="228">
        <v>0</v>
      </c>
      <c r="T419" s="22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0" t="s">
        <v>163</v>
      </c>
      <c r="AT419" s="230" t="s">
        <v>158</v>
      </c>
      <c r="AU419" s="230" t="s">
        <v>164</v>
      </c>
      <c r="AY419" s="18" t="s">
        <v>156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8" t="s">
        <v>164</v>
      </c>
      <c r="BK419" s="231">
        <f>ROUND(I419*H419,2)</f>
        <v>0</v>
      </c>
      <c r="BL419" s="18" t="s">
        <v>163</v>
      </c>
      <c r="BM419" s="230" t="s">
        <v>535</v>
      </c>
    </row>
    <row r="420" s="2" customFormat="1">
      <c r="A420" s="39"/>
      <c r="B420" s="40"/>
      <c r="C420" s="41"/>
      <c r="D420" s="232" t="s">
        <v>166</v>
      </c>
      <c r="E420" s="41"/>
      <c r="F420" s="233" t="s">
        <v>534</v>
      </c>
      <c r="G420" s="41"/>
      <c r="H420" s="41"/>
      <c r="I420" s="234"/>
      <c r="J420" s="41"/>
      <c r="K420" s="41"/>
      <c r="L420" s="45"/>
      <c r="M420" s="235"/>
      <c r="N420" s="236"/>
      <c r="O420" s="92"/>
      <c r="P420" s="92"/>
      <c r="Q420" s="92"/>
      <c r="R420" s="92"/>
      <c r="S420" s="92"/>
      <c r="T420" s="93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166</v>
      </c>
      <c r="AU420" s="18" t="s">
        <v>164</v>
      </c>
    </row>
    <row r="421" s="15" customFormat="1">
      <c r="A421" s="15"/>
      <c r="B421" s="271"/>
      <c r="C421" s="272"/>
      <c r="D421" s="232" t="s">
        <v>170</v>
      </c>
      <c r="E421" s="273" t="s">
        <v>1</v>
      </c>
      <c r="F421" s="274" t="s">
        <v>446</v>
      </c>
      <c r="G421" s="272"/>
      <c r="H421" s="273" t="s">
        <v>1</v>
      </c>
      <c r="I421" s="275"/>
      <c r="J421" s="272"/>
      <c r="K421" s="272"/>
      <c r="L421" s="276"/>
      <c r="M421" s="277"/>
      <c r="N421" s="278"/>
      <c r="O421" s="278"/>
      <c r="P421" s="278"/>
      <c r="Q421" s="278"/>
      <c r="R421" s="278"/>
      <c r="S421" s="278"/>
      <c r="T421" s="279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80" t="s">
        <v>170</v>
      </c>
      <c r="AU421" s="280" t="s">
        <v>164</v>
      </c>
      <c r="AV421" s="15" t="s">
        <v>84</v>
      </c>
      <c r="AW421" s="15" t="s">
        <v>33</v>
      </c>
      <c r="AX421" s="15" t="s">
        <v>76</v>
      </c>
      <c r="AY421" s="280" t="s">
        <v>156</v>
      </c>
    </row>
    <row r="422" s="13" customFormat="1">
      <c r="A422" s="13"/>
      <c r="B422" s="239"/>
      <c r="C422" s="240"/>
      <c r="D422" s="232" t="s">
        <v>170</v>
      </c>
      <c r="E422" s="241" t="s">
        <v>1</v>
      </c>
      <c r="F422" s="242" t="s">
        <v>536</v>
      </c>
      <c r="G422" s="240"/>
      <c r="H422" s="243">
        <v>8.0280000000000005</v>
      </c>
      <c r="I422" s="244"/>
      <c r="J422" s="240"/>
      <c r="K422" s="240"/>
      <c r="L422" s="245"/>
      <c r="M422" s="246"/>
      <c r="N422" s="247"/>
      <c r="O422" s="247"/>
      <c r="P422" s="247"/>
      <c r="Q422" s="247"/>
      <c r="R422" s="247"/>
      <c r="S422" s="247"/>
      <c r="T422" s="24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9" t="s">
        <v>170</v>
      </c>
      <c r="AU422" s="249" t="s">
        <v>164</v>
      </c>
      <c r="AV422" s="13" t="s">
        <v>164</v>
      </c>
      <c r="AW422" s="13" t="s">
        <v>33</v>
      </c>
      <c r="AX422" s="13" t="s">
        <v>76</v>
      </c>
      <c r="AY422" s="249" t="s">
        <v>156</v>
      </c>
    </row>
    <row r="423" s="13" customFormat="1">
      <c r="A423" s="13"/>
      <c r="B423" s="239"/>
      <c r="C423" s="240"/>
      <c r="D423" s="232" t="s">
        <v>170</v>
      </c>
      <c r="E423" s="241" t="s">
        <v>1</v>
      </c>
      <c r="F423" s="242" t="s">
        <v>537</v>
      </c>
      <c r="G423" s="240"/>
      <c r="H423" s="243">
        <v>8.0280000000000005</v>
      </c>
      <c r="I423" s="244"/>
      <c r="J423" s="240"/>
      <c r="K423" s="240"/>
      <c r="L423" s="245"/>
      <c r="M423" s="246"/>
      <c r="N423" s="247"/>
      <c r="O423" s="247"/>
      <c r="P423" s="247"/>
      <c r="Q423" s="247"/>
      <c r="R423" s="247"/>
      <c r="S423" s="247"/>
      <c r="T423" s="24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9" t="s">
        <v>170</v>
      </c>
      <c r="AU423" s="249" t="s">
        <v>164</v>
      </c>
      <c r="AV423" s="13" t="s">
        <v>164</v>
      </c>
      <c r="AW423" s="13" t="s">
        <v>33</v>
      </c>
      <c r="AX423" s="13" t="s">
        <v>76</v>
      </c>
      <c r="AY423" s="249" t="s">
        <v>156</v>
      </c>
    </row>
    <row r="424" s="16" customFormat="1">
      <c r="A424" s="16"/>
      <c r="B424" s="281"/>
      <c r="C424" s="282"/>
      <c r="D424" s="232" t="s">
        <v>170</v>
      </c>
      <c r="E424" s="283" t="s">
        <v>1</v>
      </c>
      <c r="F424" s="284" t="s">
        <v>308</v>
      </c>
      <c r="G424" s="282"/>
      <c r="H424" s="285">
        <v>16.056000000000001</v>
      </c>
      <c r="I424" s="286"/>
      <c r="J424" s="282"/>
      <c r="K424" s="282"/>
      <c r="L424" s="287"/>
      <c r="M424" s="288"/>
      <c r="N424" s="289"/>
      <c r="O424" s="289"/>
      <c r="P424" s="289"/>
      <c r="Q424" s="289"/>
      <c r="R424" s="289"/>
      <c r="S424" s="289"/>
      <c r="T424" s="290"/>
      <c r="U424" s="16"/>
      <c r="V424" s="16"/>
      <c r="W424" s="16"/>
      <c r="X424" s="16"/>
      <c r="Y424" s="16"/>
      <c r="Z424" s="16"/>
      <c r="AA424" s="16"/>
      <c r="AB424" s="16"/>
      <c r="AC424" s="16"/>
      <c r="AD424" s="16"/>
      <c r="AE424" s="16"/>
      <c r="AT424" s="291" t="s">
        <v>170</v>
      </c>
      <c r="AU424" s="291" t="s">
        <v>164</v>
      </c>
      <c r="AV424" s="16" t="s">
        <v>180</v>
      </c>
      <c r="AW424" s="16" t="s">
        <v>33</v>
      </c>
      <c r="AX424" s="16" t="s">
        <v>76</v>
      </c>
      <c r="AY424" s="291" t="s">
        <v>156</v>
      </c>
    </row>
    <row r="425" s="15" customFormat="1">
      <c r="A425" s="15"/>
      <c r="B425" s="271"/>
      <c r="C425" s="272"/>
      <c r="D425" s="232" t="s">
        <v>170</v>
      </c>
      <c r="E425" s="273" t="s">
        <v>1</v>
      </c>
      <c r="F425" s="274" t="s">
        <v>538</v>
      </c>
      <c r="G425" s="272"/>
      <c r="H425" s="273" t="s">
        <v>1</v>
      </c>
      <c r="I425" s="275"/>
      <c r="J425" s="272"/>
      <c r="K425" s="272"/>
      <c r="L425" s="276"/>
      <c r="M425" s="277"/>
      <c r="N425" s="278"/>
      <c r="O425" s="278"/>
      <c r="P425" s="278"/>
      <c r="Q425" s="278"/>
      <c r="R425" s="278"/>
      <c r="S425" s="278"/>
      <c r="T425" s="279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80" t="s">
        <v>170</v>
      </c>
      <c r="AU425" s="280" t="s">
        <v>164</v>
      </c>
      <c r="AV425" s="15" t="s">
        <v>84</v>
      </c>
      <c r="AW425" s="15" t="s">
        <v>33</v>
      </c>
      <c r="AX425" s="15" t="s">
        <v>76</v>
      </c>
      <c r="AY425" s="280" t="s">
        <v>156</v>
      </c>
    </row>
    <row r="426" s="13" customFormat="1">
      <c r="A426" s="13"/>
      <c r="B426" s="239"/>
      <c r="C426" s="240"/>
      <c r="D426" s="232" t="s">
        <v>170</v>
      </c>
      <c r="E426" s="241" t="s">
        <v>1</v>
      </c>
      <c r="F426" s="242" t="s">
        <v>539</v>
      </c>
      <c r="G426" s="240"/>
      <c r="H426" s="243">
        <v>32.719999999999999</v>
      </c>
      <c r="I426" s="244"/>
      <c r="J426" s="240"/>
      <c r="K426" s="240"/>
      <c r="L426" s="245"/>
      <c r="M426" s="246"/>
      <c r="N426" s="247"/>
      <c r="O426" s="247"/>
      <c r="P426" s="247"/>
      <c r="Q426" s="247"/>
      <c r="R426" s="247"/>
      <c r="S426" s="247"/>
      <c r="T426" s="24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9" t="s">
        <v>170</v>
      </c>
      <c r="AU426" s="249" t="s">
        <v>164</v>
      </c>
      <c r="AV426" s="13" t="s">
        <v>164</v>
      </c>
      <c r="AW426" s="13" t="s">
        <v>33</v>
      </c>
      <c r="AX426" s="13" t="s">
        <v>76</v>
      </c>
      <c r="AY426" s="249" t="s">
        <v>156</v>
      </c>
    </row>
    <row r="427" s="16" customFormat="1">
      <c r="A427" s="16"/>
      <c r="B427" s="281"/>
      <c r="C427" s="282"/>
      <c r="D427" s="232" t="s">
        <v>170</v>
      </c>
      <c r="E427" s="283" t="s">
        <v>1</v>
      </c>
      <c r="F427" s="284" t="s">
        <v>308</v>
      </c>
      <c r="G427" s="282"/>
      <c r="H427" s="285">
        <v>32.719999999999999</v>
      </c>
      <c r="I427" s="286"/>
      <c r="J427" s="282"/>
      <c r="K427" s="282"/>
      <c r="L427" s="287"/>
      <c r="M427" s="288"/>
      <c r="N427" s="289"/>
      <c r="O427" s="289"/>
      <c r="P427" s="289"/>
      <c r="Q427" s="289"/>
      <c r="R427" s="289"/>
      <c r="S427" s="289"/>
      <c r="T427" s="290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T427" s="291" t="s">
        <v>170</v>
      </c>
      <c r="AU427" s="291" t="s">
        <v>164</v>
      </c>
      <c r="AV427" s="16" t="s">
        <v>180</v>
      </c>
      <c r="AW427" s="16" t="s">
        <v>33</v>
      </c>
      <c r="AX427" s="16" t="s">
        <v>76</v>
      </c>
      <c r="AY427" s="291" t="s">
        <v>156</v>
      </c>
    </row>
    <row r="428" s="14" customFormat="1">
      <c r="A428" s="14"/>
      <c r="B428" s="250"/>
      <c r="C428" s="251"/>
      <c r="D428" s="232" t="s">
        <v>170</v>
      </c>
      <c r="E428" s="252" t="s">
        <v>1</v>
      </c>
      <c r="F428" s="253" t="s">
        <v>172</v>
      </c>
      <c r="G428" s="251"/>
      <c r="H428" s="254">
        <v>48.775999999999996</v>
      </c>
      <c r="I428" s="255"/>
      <c r="J428" s="251"/>
      <c r="K428" s="251"/>
      <c r="L428" s="256"/>
      <c r="M428" s="257"/>
      <c r="N428" s="258"/>
      <c r="O428" s="258"/>
      <c r="P428" s="258"/>
      <c r="Q428" s="258"/>
      <c r="R428" s="258"/>
      <c r="S428" s="258"/>
      <c r="T428" s="25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0" t="s">
        <v>170</v>
      </c>
      <c r="AU428" s="260" t="s">
        <v>164</v>
      </c>
      <c r="AV428" s="14" t="s">
        <v>163</v>
      </c>
      <c r="AW428" s="14" t="s">
        <v>33</v>
      </c>
      <c r="AX428" s="14" t="s">
        <v>84</v>
      </c>
      <c r="AY428" s="260" t="s">
        <v>156</v>
      </c>
    </row>
    <row r="429" s="2" customFormat="1" ht="24.15" customHeight="1">
      <c r="A429" s="39"/>
      <c r="B429" s="40"/>
      <c r="C429" s="219" t="s">
        <v>540</v>
      </c>
      <c r="D429" s="219" t="s">
        <v>158</v>
      </c>
      <c r="E429" s="220" t="s">
        <v>541</v>
      </c>
      <c r="F429" s="221" t="s">
        <v>542</v>
      </c>
      <c r="G429" s="222" t="s">
        <v>256</v>
      </c>
      <c r="H429" s="223">
        <v>23.199999999999999</v>
      </c>
      <c r="I429" s="224"/>
      <c r="J429" s="225">
        <f>ROUND(I429*H429,2)</f>
        <v>0</v>
      </c>
      <c r="K429" s="221" t="s">
        <v>162</v>
      </c>
      <c r="L429" s="45"/>
      <c r="M429" s="226" t="s">
        <v>1</v>
      </c>
      <c r="N429" s="227" t="s">
        <v>42</v>
      </c>
      <c r="O429" s="92"/>
      <c r="P429" s="228">
        <f>O429*H429</f>
        <v>0</v>
      </c>
      <c r="Q429" s="228">
        <v>0.00013999999999999999</v>
      </c>
      <c r="R429" s="228">
        <f>Q429*H429</f>
        <v>0.0032479999999999996</v>
      </c>
      <c r="S429" s="228">
        <v>0</v>
      </c>
      <c r="T429" s="229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0" t="s">
        <v>163</v>
      </c>
      <c r="AT429" s="230" t="s">
        <v>158</v>
      </c>
      <c r="AU429" s="230" t="s">
        <v>164</v>
      </c>
      <c r="AY429" s="18" t="s">
        <v>156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8" t="s">
        <v>164</v>
      </c>
      <c r="BK429" s="231">
        <f>ROUND(I429*H429,2)</f>
        <v>0</v>
      </c>
      <c r="BL429" s="18" t="s">
        <v>163</v>
      </c>
      <c r="BM429" s="230" t="s">
        <v>543</v>
      </c>
    </row>
    <row r="430" s="2" customFormat="1">
      <c r="A430" s="39"/>
      <c r="B430" s="40"/>
      <c r="C430" s="41"/>
      <c r="D430" s="232" t="s">
        <v>166</v>
      </c>
      <c r="E430" s="41"/>
      <c r="F430" s="233" t="s">
        <v>544</v>
      </c>
      <c r="G430" s="41"/>
      <c r="H430" s="41"/>
      <c r="I430" s="234"/>
      <c r="J430" s="41"/>
      <c r="K430" s="41"/>
      <c r="L430" s="45"/>
      <c r="M430" s="235"/>
      <c r="N430" s="236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166</v>
      </c>
      <c r="AU430" s="18" t="s">
        <v>164</v>
      </c>
    </row>
    <row r="431" s="2" customFormat="1">
      <c r="A431" s="39"/>
      <c r="B431" s="40"/>
      <c r="C431" s="41"/>
      <c r="D431" s="237" t="s">
        <v>168</v>
      </c>
      <c r="E431" s="41"/>
      <c r="F431" s="238" t="s">
        <v>545</v>
      </c>
      <c r="G431" s="41"/>
      <c r="H431" s="41"/>
      <c r="I431" s="234"/>
      <c r="J431" s="41"/>
      <c r="K431" s="41"/>
      <c r="L431" s="45"/>
      <c r="M431" s="235"/>
      <c r="N431" s="236"/>
      <c r="O431" s="92"/>
      <c r="P431" s="92"/>
      <c r="Q431" s="92"/>
      <c r="R431" s="92"/>
      <c r="S431" s="92"/>
      <c r="T431" s="93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168</v>
      </c>
      <c r="AU431" s="18" t="s">
        <v>164</v>
      </c>
    </row>
    <row r="432" s="13" customFormat="1">
      <c r="A432" s="13"/>
      <c r="B432" s="239"/>
      <c r="C432" s="240"/>
      <c r="D432" s="232" t="s">
        <v>170</v>
      </c>
      <c r="E432" s="241" t="s">
        <v>1</v>
      </c>
      <c r="F432" s="242" t="s">
        <v>546</v>
      </c>
      <c r="G432" s="240"/>
      <c r="H432" s="243">
        <v>23.199999999999999</v>
      </c>
      <c r="I432" s="244"/>
      <c r="J432" s="240"/>
      <c r="K432" s="240"/>
      <c r="L432" s="245"/>
      <c r="M432" s="246"/>
      <c r="N432" s="247"/>
      <c r="O432" s="247"/>
      <c r="P432" s="247"/>
      <c r="Q432" s="247"/>
      <c r="R432" s="247"/>
      <c r="S432" s="247"/>
      <c r="T432" s="24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9" t="s">
        <v>170</v>
      </c>
      <c r="AU432" s="249" t="s">
        <v>164</v>
      </c>
      <c r="AV432" s="13" t="s">
        <v>164</v>
      </c>
      <c r="AW432" s="13" t="s">
        <v>33</v>
      </c>
      <c r="AX432" s="13" t="s">
        <v>76</v>
      </c>
      <c r="AY432" s="249" t="s">
        <v>156</v>
      </c>
    </row>
    <row r="433" s="14" customFormat="1">
      <c r="A433" s="14"/>
      <c r="B433" s="250"/>
      <c r="C433" s="251"/>
      <c r="D433" s="232" t="s">
        <v>170</v>
      </c>
      <c r="E433" s="252" t="s">
        <v>1</v>
      </c>
      <c r="F433" s="253" t="s">
        <v>172</v>
      </c>
      <c r="G433" s="251"/>
      <c r="H433" s="254">
        <v>23.199999999999999</v>
      </c>
      <c r="I433" s="255"/>
      <c r="J433" s="251"/>
      <c r="K433" s="251"/>
      <c r="L433" s="256"/>
      <c r="M433" s="257"/>
      <c r="N433" s="258"/>
      <c r="O433" s="258"/>
      <c r="P433" s="258"/>
      <c r="Q433" s="258"/>
      <c r="R433" s="258"/>
      <c r="S433" s="258"/>
      <c r="T433" s="25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0" t="s">
        <v>170</v>
      </c>
      <c r="AU433" s="260" t="s">
        <v>164</v>
      </c>
      <c r="AV433" s="14" t="s">
        <v>163</v>
      </c>
      <c r="AW433" s="14" t="s">
        <v>33</v>
      </c>
      <c r="AX433" s="14" t="s">
        <v>84</v>
      </c>
      <c r="AY433" s="260" t="s">
        <v>156</v>
      </c>
    </row>
    <row r="434" s="12" customFormat="1" ht="22.8" customHeight="1">
      <c r="A434" s="12"/>
      <c r="B434" s="203"/>
      <c r="C434" s="204"/>
      <c r="D434" s="205" t="s">
        <v>75</v>
      </c>
      <c r="E434" s="217" t="s">
        <v>163</v>
      </c>
      <c r="F434" s="217" t="s">
        <v>547</v>
      </c>
      <c r="G434" s="204"/>
      <c r="H434" s="204"/>
      <c r="I434" s="207"/>
      <c r="J434" s="218">
        <f>BK434</f>
        <v>0</v>
      </c>
      <c r="K434" s="204"/>
      <c r="L434" s="209"/>
      <c r="M434" s="210"/>
      <c r="N434" s="211"/>
      <c r="O434" s="211"/>
      <c r="P434" s="212">
        <f>SUM(P435:P462)</f>
        <v>0</v>
      </c>
      <c r="Q434" s="211"/>
      <c r="R434" s="212">
        <f>SUM(R435:R462)</f>
        <v>1.3292906499999999</v>
      </c>
      <c r="S434" s="211"/>
      <c r="T434" s="213">
        <f>SUM(T435:T462)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14" t="s">
        <v>84</v>
      </c>
      <c r="AT434" s="215" t="s">
        <v>75</v>
      </c>
      <c r="AU434" s="215" t="s">
        <v>84</v>
      </c>
      <c r="AY434" s="214" t="s">
        <v>156</v>
      </c>
      <c r="BK434" s="216">
        <f>SUM(BK435:BK462)</f>
        <v>0</v>
      </c>
    </row>
    <row r="435" s="2" customFormat="1" ht="33" customHeight="1">
      <c r="A435" s="39"/>
      <c r="B435" s="40"/>
      <c r="C435" s="219" t="s">
        <v>548</v>
      </c>
      <c r="D435" s="219" t="s">
        <v>158</v>
      </c>
      <c r="E435" s="220" t="s">
        <v>549</v>
      </c>
      <c r="F435" s="221" t="s">
        <v>550</v>
      </c>
      <c r="G435" s="222" t="s">
        <v>161</v>
      </c>
      <c r="H435" s="223">
        <v>139</v>
      </c>
      <c r="I435" s="224"/>
      <c r="J435" s="225">
        <f>ROUND(I435*H435,2)</f>
        <v>0</v>
      </c>
      <c r="K435" s="221" t="s">
        <v>1</v>
      </c>
      <c r="L435" s="45"/>
      <c r="M435" s="226" t="s">
        <v>1</v>
      </c>
      <c r="N435" s="227" t="s">
        <v>42</v>
      </c>
      <c r="O435" s="92"/>
      <c r="P435" s="228">
        <f>O435*H435</f>
        <v>0</v>
      </c>
      <c r="Q435" s="228">
        <v>0</v>
      </c>
      <c r="R435" s="228">
        <f>Q435*H435</f>
        <v>0</v>
      </c>
      <c r="S435" s="228">
        <v>0</v>
      </c>
      <c r="T435" s="22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0" t="s">
        <v>163</v>
      </c>
      <c r="AT435" s="230" t="s">
        <v>158</v>
      </c>
      <c r="AU435" s="230" t="s">
        <v>164</v>
      </c>
      <c r="AY435" s="18" t="s">
        <v>156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8" t="s">
        <v>164</v>
      </c>
      <c r="BK435" s="231">
        <f>ROUND(I435*H435,2)</f>
        <v>0</v>
      </c>
      <c r="BL435" s="18" t="s">
        <v>163</v>
      </c>
      <c r="BM435" s="230" t="s">
        <v>551</v>
      </c>
    </row>
    <row r="436" s="2" customFormat="1">
      <c r="A436" s="39"/>
      <c r="B436" s="40"/>
      <c r="C436" s="41"/>
      <c r="D436" s="232" t="s">
        <v>166</v>
      </c>
      <c r="E436" s="41"/>
      <c r="F436" s="233" t="s">
        <v>552</v>
      </c>
      <c r="G436" s="41"/>
      <c r="H436" s="41"/>
      <c r="I436" s="234"/>
      <c r="J436" s="41"/>
      <c r="K436" s="41"/>
      <c r="L436" s="45"/>
      <c r="M436" s="235"/>
      <c r="N436" s="236"/>
      <c r="O436" s="92"/>
      <c r="P436" s="92"/>
      <c r="Q436" s="92"/>
      <c r="R436" s="92"/>
      <c r="S436" s="92"/>
      <c r="T436" s="93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166</v>
      </c>
      <c r="AU436" s="18" t="s">
        <v>164</v>
      </c>
    </row>
    <row r="437" s="2" customFormat="1" ht="16.5" customHeight="1">
      <c r="A437" s="39"/>
      <c r="B437" s="40"/>
      <c r="C437" s="219" t="s">
        <v>553</v>
      </c>
      <c r="D437" s="219" t="s">
        <v>158</v>
      </c>
      <c r="E437" s="220" t="s">
        <v>554</v>
      </c>
      <c r="F437" s="221" t="s">
        <v>555</v>
      </c>
      <c r="G437" s="222" t="s">
        <v>175</v>
      </c>
      <c r="H437" s="223">
        <v>10.361000000000001</v>
      </c>
      <c r="I437" s="224"/>
      <c r="J437" s="225">
        <f>ROUND(I437*H437,2)</f>
        <v>0</v>
      </c>
      <c r="K437" s="221" t="s">
        <v>162</v>
      </c>
      <c r="L437" s="45"/>
      <c r="M437" s="226" t="s">
        <v>1</v>
      </c>
      <c r="N437" s="227" t="s">
        <v>42</v>
      </c>
      <c r="O437" s="92"/>
      <c r="P437" s="228">
        <f>O437*H437</f>
        <v>0</v>
      </c>
      <c r="Q437" s="228">
        <v>0</v>
      </c>
      <c r="R437" s="228">
        <f>Q437*H437</f>
        <v>0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163</v>
      </c>
      <c r="AT437" s="230" t="s">
        <v>158</v>
      </c>
      <c r="AU437" s="230" t="s">
        <v>164</v>
      </c>
      <c r="AY437" s="18" t="s">
        <v>156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164</v>
      </c>
      <c r="BK437" s="231">
        <f>ROUND(I437*H437,2)</f>
        <v>0</v>
      </c>
      <c r="BL437" s="18" t="s">
        <v>163</v>
      </c>
      <c r="BM437" s="230" t="s">
        <v>556</v>
      </c>
    </row>
    <row r="438" s="2" customFormat="1">
      <c r="A438" s="39"/>
      <c r="B438" s="40"/>
      <c r="C438" s="41"/>
      <c r="D438" s="232" t="s">
        <v>166</v>
      </c>
      <c r="E438" s="41"/>
      <c r="F438" s="233" t="s">
        <v>557</v>
      </c>
      <c r="G438" s="41"/>
      <c r="H438" s="41"/>
      <c r="I438" s="234"/>
      <c r="J438" s="41"/>
      <c r="K438" s="41"/>
      <c r="L438" s="45"/>
      <c r="M438" s="235"/>
      <c r="N438" s="236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166</v>
      </c>
      <c r="AU438" s="18" t="s">
        <v>164</v>
      </c>
    </row>
    <row r="439" s="2" customFormat="1">
      <c r="A439" s="39"/>
      <c r="B439" s="40"/>
      <c r="C439" s="41"/>
      <c r="D439" s="237" t="s">
        <v>168</v>
      </c>
      <c r="E439" s="41"/>
      <c r="F439" s="238" t="s">
        <v>558</v>
      </c>
      <c r="G439" s="41"/>
      <c r="H439" s="41"/>
      <c r="I439" s="234"/>
      <c r="J439" s="41"/>
      <c r="K439" s="41"/>
      <c r="L439" s="45"/>
      <c r="M439" s="235"/>
      <c r="N439" s="236"/>
      <c r="O439" s="92"/>
      <c r="P439" s="92"/>
      <c r="Q439" s="92"/>
      <c r="R439" s="92"/>
      <c r="S439" s="92"/>
      <c r="T439" s="93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168</v>
      </c>
      <c r="AU439" s="18" t="s">
        <v>164</v>
      </c>
    </row>
    <row r="440" s="13" customFormat="1">
      <c r="A440" s="13"/>
      <c r="B440" s="239"/>
      <c r="C440" s="240"/>
      <c r="D440" s="232" t="s">
        <v>170</v>
      </c>
      <c r="E440" s="241" t="s">
        <v>1</v>
      </c>
      <c r="F440" s="242" t="s">
        <v>559</v>
      </c>
      <c r="G440" s="240"/>
      <c r="H440" s="243">
        <v>5.5609999999999999</v>
      </c>
      <c r="I440" s="244"/>
      <c r="J440" s="240"/>
      <c r="K440" s="240"/>
      <c r="L440" s="245"/>
      <c r="M440" s="246"/>
      <c r="N440" s="247"/>
      <c r="O440" s="247"/>
      <c r="P440" s="247"/>
      <c r="Q440" s="247"/>
      <c r="R440" s="247"/>
      <c r="S440" s="247"/>
      <c r="T440" s="248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9" t="s">
        <v>170</v>
      </c>
      <c r="AU440" s="249" t="s">
        <v>164</v>
      </c>
      <c r="AV440" s="13" t="s">
        <v>164</v>
      </c>
      <c r="AW440" s="13" t="s">
        <v>33</v>
      </c>
      <c r="AX440" s="13" t="s">
        <v>76</v>
      </c>
      <c r="AY440" s="249" t="s">
        <v>156</v>
      </c>
    </row>
    <row r="441" s="13" customFormat="1">
      <c r="A441" s="13"/>
      <c r="B441" s="239"/>
      <c r="C441" s="240"/>
      <c r="D441" s="232" t="s">
        <v>170</v>
      </c>
      <c r="E441" s="241" t="s">
        <v>1</v>
      </c>
      <c r="F441" s="242" t="s">
        <v>560</v>
      </c>
      <c r="G441" s="240"/>
      <c r="H441" s="243">
        <v>4.7999999999999998</v>
      </c>
      <c r="I441" s="244"/>
      <c r="J441" s="240"/>
      <c r="K441" s="240"/>
      <c r="L441" s="245"/>
      <c r="M441" s="246"/>
      <c r="N441" s="247"/>
      <c r="O441" s="247"/>
      <c r="P441" s="247"/>
      <c r="Q441" s="247"/>
      <c r="R441" s="247"/>
      <c r="S441" s="247"/>
      <c r="T441" s="24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9" t="s">
        <v>170</v>
      </c>
      <c r="AU441" s="249" t="s">
        <v>164</v>
      </c>
      <c r="AV441" s="13" t="s">
        <v>164</v>
      </c>
      <c r="AW441" s="13" t="s">
        <v>33</v>
      </c>
      <c r="AX441" s="13" t="s">
        <v>76</v>
      </c>
      <c r="AY441" s="249" t="s">
        <v>156</v>
      </c>
    </row>
    <row r="442" s="14" customFormat="1">
      <c r="A442" s="14"/>
      <c r="B442" s="250"/>
      <c r="C442" s="251"/>
      <c r="D442" s="232" t="s">
        <v>170</v>
      </c>
      <c r="E442" s="252" t="s">
        <v>1</v>
      </c>
      <c r="F442" s="253" t="s">
        <v>172</v>
      </c>
      <c r="G442" s="251"/>
      <c r="H442" s="254">
        <v>10.361000000000001</v>
      </c>
      <c r="I442" s="255"/>
      <c r="J442" s="251"/>
      <c r="K442" s="251"/>
      <c r="L442" s="256"/>
      <c r="M442" s="257"/>
      <c r="N442" s="258"/>
      <c r="O442" s="258"/>
      <c r="P442" s="258"/>
      <c r="Q442" s="258"/>
      <c r="R442" s="258"/>
      <c r="S442" s="258"/>
      <c r="T442" s="25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0" t="s">
        <v>170</v>
      </c>
      <c r="AU442" s="260" t="s">
        <v>164</v>
      </c>
      <c r="AV442" s="14" t="s">
        <v>163</v>
      </c>
      <c r="AW442" s="14" t="s">
        <v>33</v>
      </c>
      <c r="AX442" s="14" t="s">
        <v>84</v>
      </c>
      <c r="AY442" s="260" t="s">
        <v>156</v>
      </c>
    </row>
    <row r="443" s="2" customFormat="1" ht="16.5" customHeight="1">
      <c r="A443" s="39"/>
      <c r="B443" s="40"/>
      <c r="C443" s="219" t="s">
        <v>561</v>
      </c>
      <c r="D443" s="219" t="s">
        <v>158</v>
      </c>
      <c r="E443" s="220" t="s">
        <v>562</v>
      </c>
      <c r="F443" s="221" t="s">
        <v>563</v>
      </c>
      <c r="G443" s="222" t="s">
        <v>161</v>
      </c>
      <c r="H443" s="223">
        <v>51.805</v>
      </c>
      <c r="I443" s="224"/>
      <c r="J443" s="225">
        <f>ROUND(I443*H443,2)</f>
        <v>0</v>
      </c>
      <c r="K443" s="221" t="s">
        <v>162</v>
      </c>
      <c r="L443" s="45"/>
      <c r="M443" s="226" t="s">
        <v>1</v>
      </c>
      <c r="N443" s="227" t="s">
        <v>42</v>
      </c>
      <c r="O443" s="92"/>
      <c r="P443" s="228">
        <f>O443*H443</f>
        <v>0</v>
      </c>
      <c r="Q443" s="228">
        <v>0.011169999999999999</v>
      </c>
      <c r="R443" s="228">
        <f>Q443*H443</f>
        <v>0.57866184999999992</v>
      </c>
      <c r="S443" s="228">
        <v>0</v>
      </c>
      <c r="T443" s="22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0" t="s">
        <v>163</v>
      </c>
      <c r="AT443" s="230" t="s">
        <v>158</v>
      </c>
      <c r="AU443" s="230" t="s">
        <v>164</v>
      </c>
      <c r="AY443" s="18" t="s">
        <v>156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8" t="s">
        <v>164</v>
      </c>
      <c r="BK443" s="231">
        <f>ROUND(I443*H443,2)</f>
        <v>0</v>
      </c>
      <c r="BL443" s="18" t="s">
        <v>163</v>
      </c>
      <c r="BM443" s="230" t="s">
        <v>564</v>
      </c>
    </row>
    <row r="444" s="2" customFormat="1">
      <c r="A444" s="39"/>
      <c r="B444" s="40"/>
      <c r="C444" s="41"/>
      <c r="D444" s="232" t="s">
        <v>166</v>
      </c>
      <c r="E444" s="41"/>
      <c r="F444" s="233" t="s">
        <v>565</v>
      </c>
      <c r="G444" s="41"/>
      <c r="H444" s="41"/>
      <c r="I444" s="234"/>
      <c r="J444" s="41"/>
      <c r="K444" s="41"/>
      <c r="L444" s="45"/>
      <c r="M444" s="235"/>
      <c r="N444" s="236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166</v>
      </c>
      <c r="AU444" s="18" t="s">
        <v>164</v>
      </c>
    </row>
    <row r="445" s="2" customFormat="1">
      <c r="A445" s="39"/>
      <c r="B445" s="40"/>
      <c r="C445" s="41"/>
      <c r="D445" s="237" t="s">
        <v>168</v>
      </c>
      <c r="E445" s="41"/>
      <c r="F445" s="238" t="s">
        <v>566</v>
      </c>
      <c r="G445" s="41"/>
      <c r="H445" s="41"/>
      <c r="I445" s="234"/>
      <c r="J445" s="41"/>
      <c r="K445" s="41"/>
      <c r="L445" s="45"/>
      <c r="M445" s="235"/>
      <c r="N445" s="236"/>
      <c r="O445" s="92"/>
      <c r="P445" s="92"/>
      <c r="Q445" s="92"/>
      <c r="R445" s="92"/>
      <c r="S445" s="92"/>
      <c r="T445" s="93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168</v>
      </c>
      <c r="AU445" s="18" t="s">
        <v>164</v>
      </c>
    </row>
    <row r="446" s="13" customFormat="1">
      <c r="A446" s="13"/>
      <c r="B446" s="239"/>
      <c r="C446" s="240"/>
      <c r="D446" s="232" t="s">
        <v>170</v>
      </c>
      <c r="E446" s="241" t="s">
        <v>1</v>
      </c>
      <c r="F446" s="242" t="s">
        <v>567</v>
      </c>
      <c r="G446" s="240"/>
      <c r="H446" s="243">
        <v>27.805</v>
      </c>
      <c r="I446" s="244"/>
      <c r="J446" s="240"/>
      <c r="K446" s="240"/>
      <c r="L446" s="245"/>
      <c r="M446" s="246"/>
      <c r="N446" s="247"/>
      <c r="O446" s="247"/>
      <c r="P446" s="247"/>
      <c r="Q446" s="247"/>
      <c r="R446" s="247"/>
      <c r="S446" s="247"/>
      <c r="T446" s="24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9" t="s">
        <v>170</v>
      </c>
      <c r="AU446" s="249" t="s">
        <v>164</v>
      </c>
      <c r="AV446" s="13" t="s">
        <v>164</v>
      </c>
      <c r="AW446" s="13" t="s">
        <v>33</v>
      </c>
      <c r="AX446" s="13" t="s">
        <v>76</v>
      </c>
      <c r="AY446" s="249" t="s">
        <v>156</v>
      </c>
    </row>
    <row r="447" s="13" customFormat="1">
      <c r="A447" s="13"/>
      <c r="B447" s="239"/>
      <c r="C447" s="240"/>
      <c r="D447" s="232" t="s">
        <v>170</v>
      </c>
      <c r="E447" s="241" t="s">
        <v>1</v>
      </c>
      <c r="F447" s="242" t="s">
        <v>568</v>
      </c>
      <c r="G447" s="240"/>
      <c r="H447" s="243">
        <v>24</v>
      </c>
      <c r="I447" s="244"/>
      <c r="J447" s="240"/>
      <c r="K447" s="240"/>
      <c r="L447" s="245"/>
      <c r="M447" s="246"/>
      <c r="N447" s="247"/>
      <c r="O447" s="247"/>
      <c r="P447" s="247"/>
      <c r="Q447" s="247"/>
      <c r="R447" s="247"/>
      <c r="S447" s="247"/>
      <c r="T447" s="24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9" t="s">
        <v>170</v>
      </c>
      <c r="AU447" s="249" t="s">
        <v>164</v>
      </c>
      <c r="AV447" s="13" t="s">
        <v>164</v>
      </c>
      <c r="AW447" s="13" t="s">
        <v>33</v>
      </c>
      <c r="AX447" s="13" t="s">
        <v>76</v>
      </c>
      <c r="AY447" s="249" t="s">
        <v>156</v>
      </c>
    </row>
    <row r="448" s="14" customFormat="1">
      <c r="A448" s="14"/>
      <c r="B448" s="250"/>
      <c r="C448" s="251"/>
      <c r="D448" s="232" t="s">
        <v>170</v>
      </c>
      <c r="E448" s="252" t="s">
        <v>1</v>
      </c>
      <c r="F448" s="253" t="s">
        <v>172</v>
      </c>
      <c r="G448" s="251"/>
      <c r="H448" s="254">
        <v>51.805</v>
      </c>
      <c r="I448" s="255"/>
      <c r="J448" s="251"/>
      <c r="K448" s="251"/>
      <c r="L448" s="256"/>
      <c r="M448" s="257"/>
      <c r="N448" s="258"/>
      <c r="O448" s="258"/>
      <c r="P448" s="258"/>
      <c r="Q448" s="258"/>
      <c r="R448" s="258"/>
      <c r="S448" s="258"/>
      <c r="T448" s="25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0" t="s">
        <v>170</v>
      </c>
      <c r="AU448" s="260" t="s">
        <v>164</v>
      </c>
      <c r="AV448" s="14" t="s">
        <v>163</v>
      </c>
      <c r="AW448" s="14" t="s">
        <v>33</v>
      </c>
      <c r="AX448" s="14" t="s">
        <v>84</v>
      </c>
      <c r="AY448" s="260" t="s">
        <v>156</v>
      </c>
    </row>
    <row r="449" s="2" customFormat="1" ht="16.5" customHeight="1">
      <c r="A449" s="39"/>
      <c r="B449" s="40"/>
      <c r="C449" s="219" t="s">
        <v>569</v>
      </c>
      <c r="D449" s="219" t="s">
        <v>158</v>
      </c>
      <c r="E449" s="220" t="s">
        <v>570</v>
      </c>
      <c r="F449" s="221" t="s">
        <v>571</v>
      </c>
      <c r="G449" s="222" t="s">
        <v>161</v>
      </c>
      <c r="H449" s="223">
        <v>51.805</v>
      </c>
      <c r="I449" s="224"/>
      <c r="J449" s="225">
        <f>ROUND(I449*H449,2)</f>
        <v>0</v>
      </c>
      <c r="K449" s="221" t="s">
        <v>162</v>
      </c>
      <c r="L449" s="45"/>
      <c r="M449" s="226" t="s">
        <v>1</v>
      </c>
      <c r="N449" s="227" t="s">
        <v>42</v>
      </c>
      <c r="O449" s="92"/>
      <c r="P449" s="228">
        <f>O449*H449</f>
        <v>0</v>
      </c>
      <c r="Q449" s="228">
        <v>0</v>
      </c>
      <c r="R449" s="228">
        <f>Q449*H449</f>
        <v>0</v>
      </c>
      <c r="S449" s="228">
        <v>0</v>
      </c>
      <c r="T449" s="22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0" t="s">
        <v>163</v>
      </c>
      <c r="AT449" s="230" t="s">
        <v>158</v>
      </c>
      <c r="AU449" s="230" t="s">
        <v>164</v>
      </c>
      <c r="AY449" s="18" t="s">
        <v>156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8" t="s">
        <v>164</v>
      </c>
      <c r="BK449" s="231">
        <f>ROUND(I449*H449,2)</f>
        <v>0</v>
      </c>
      <c r="BL449" s="18" t="s">
        <v>163</v>
      </c>
      <c r="BM449" s="230" t="s">
        <v>572</v>
      </c>
    </row>
    <row r="450" s="2" customFormat="1">
      <c r="A450" s="39"/>
      <c r="B450" s="40"/>
      <c r="C450" s="41"/>
      <c r="D450" s="232" t="s">
        <v>166</v>
      </c>
      <c r="E450" s="41"/>
      <c r="F450" s="233" t="s">
        <v>573</v>
      </c>
      <c r="G450" s="41"/>
      <c r="H450" s="41"/>
      <c r="I450" s="234"/>
      <c r="J450" s="41"/>
      <c r="K450" s="41"/>
      <c r="L450" s="45"/>
      <c r="M450" s="235"/>
      <c r="N450" s="236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166</v>
      </c>
      <c r="AU450" s="18" t="s">
        <v>164</v>
      </c>
    </row>
    <row r="451" s="2" customFormat="1">
      <c r="A451" s="39"/>
      <c r="B451" s="40"/>
      <c r="C451" s="41"/>
      <c r="D451" s="237" t="s">
        <v>168</v>
      </c>
      <c r="E451" s="41"/>
      <c r="F451" s="238" t="s">
        <v>574</v>
      </c>
      <c r="G451" s="41"/>
      <c r="H451" s="41"/>
      <c r="I451" s="234"/>
      <c r="J451" s="41"/>
      <c r="K451" s="41"/>
      <c r="L451" s="45"/>
      <c r="M451" s="235"/>
      <c r="N451" s="236"/>
      <c r="O451" s="92"/>
      <c r="P451" s="92"/>
      <c r="Q451" s="92"/>
      <c r="R451" s="92"/>
      <c r="S451" s="92"/>
      <c r="T451" s="93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168</v>
      </c>
      <c r="AU451" s="18" t="s">
        <v>164</v>
      </c>
    </row>
    <row r="452" s="2" customFormat="1" ht="24.15" customHeight="1">
      <c r="A452" s="39"/>
      <c r="B452" s="40"/>
      <c r="C452" s="219" t="s">
        <v>575</v>
      </c>
      <c r="D452" s="219" t="s">
        <v>158</v>
      </c>
      <c r="E452" s="220" t="s">
        <v>576</v>
      </c>
      <c r="F452" s="221" t="s">
        <v>577</v>
      </c>
      <c r="G452" s="222" t="s">
        <v>213</v>
      </c>
      <c r="H452" s="223">
        <v>0.68000000000000005</v>
      </c>
      <c r="I452" s="224"/>
      <c r="J452" s="225">
        <f>ROUND(I452*H452,2)</f>
        <v>0</v>
      </c>
      <c r="K452" s="221" t="s">
        <v>162</v>
      </c>
      <c r="L452" s="45"/>
      <c r="M452" s="226" t="s">
        <v>1</v>
      </c>
      <c r="N452" s="227" t="s">
        <v>42</v>
      </c>
      <c r="O452" s="92"/>
      <c r="P452" s="228">
        <f>O452*H452</f>
        <v>0</v>
      </c>
      <c r="Q452" s="228">
        <v>1.05291</v>
      </c>
      <c r="R452" s="228">
        <f>Q452*H452</f>
        <v>0.71597880000000003</v>
      </c>
      <c r="S452" s="228">
        <v>0</v>
      </c>
      <c r="T452" s="22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163</v>
      </c>
      <c r="AT452" s="230" t="s">
        <v>158</v>
      </c>
      <c r="AU452" s="230" t="s">
        <v>164</v>
      </c>
      <c r="AY452" s="18" t="s">
        <v>156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164</v>
      </c>
      <c r="BK452" s="231">
        <f>ROUND(I452*H452,2)</f>
        <v>0</v>
      </c>
      <c r="BL452" s="18" t="s">
        <v>163</v>
      </c>
      <c r="BM452" s="230" t="s">
        <v>578</v>
      </c>
    </row>
    <row r="453" s="2" customFormat="1">
      <c r="A453" s="39"/>
      <c r="B453" s="40"/>
      <c r="C453" s="41"/>
      <c r="D453" s="232" t="s">
        <v>166</v>
      </c>
      <c r="E453" s="41"/>
      <c r="F453" s="233" t="s">
        <v>579</v>
      </c>
      <c r="G453" s="41"/>
      <c r="H453" s="41"/>
      <c r="I453" s="234"/>
      <c r="J453" s="41"/>
      <c r="K453" s="41"/>
      <c r="L453" s="45"/>
      <c r="M453" s="235"/>
      <c r="N453" s="236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166</v>
      </c>
      <c r="AU453" s="18" t="s">
        <v>164</v>
      </c>
    </row>
    <row r="454" s="2" customFormat="1">
      <c r="A454" s="39"/>
      <c r="B454" s="40"/>
      <c r="C454" s="41"/>
      <c r="D454" s="237" t="s">
        <v>168</v>
      </c>
      <c r="E454" s="41"/>
      <c r="F454" s="238" t="s">
        <v>580</v>
      </c>
      <c r="G454" s="41"/>
      <c r="H454" s="41"/>
      <c r="I454" s="234"/>
      <c r="J454" s="41"/>
      <c r="K454" s="41"/>
      <c r="L454" s="45"/>
      <c r="M454" s="235"/>
      <c r="N454" s="236"/>
      <c r="O454" s="92"/>
      <c r="P454" s="92"/>
      <c r="Q454" s="92"/>
      <c r="R454" s="92"/>
      <c r="S454" s="92"/>
      <c r="T454" s="93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168</v>
      </c>
      <c r="AU454" s="18" t="s">
        <v>164</v>
      </c>
    </row>
    <row r="455" s="13" customFormat="1">
      <c r="A455" s="13"/>
      <c r="B455" s="239"/>
      <c r="C455" s="240"/>
      <c r="D455" s="232" t="s">
        <v>170</v>
      </c>
      <c r="E455" s="241" t="s">
        <v>1</v>
      </c>
      <c r="F455" s="242" t="s">
        <v>581</v>
      </c>
      <c r="G455" s="240"/>
      <c r="H455" s="243">
        <v>0.19800000000000001</v>
      </c>
      <c r="I455" s="244"/>
      <c r="J455" s="240"/>
      <c r="K455" s="240"/>
      <c r="L455" s="245"/>
      <c r="M455" s="246"/>
      <c r="N455" s="247"/>
      <c r="O455" s="247"/>
      <c r="P455" s="247"/>
      <c r="Q455" s="247"/>
      <c r="R455" s="247"/>
      <c r="S455" s="247"/>
      <c r="T455" s="24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9" t="s">
        <v>170</v>
      </c>
      <c r="AU455" s="249" t="s">
        <v>164</v>
      </c>
      <c r="AV455" s="13" t="s">
        <v>164</v>
      </c>
      <c r="AW455" s="13" t="s">
        <v>33</v>
      </c>
      <c r="AX455" s="13" t="s">
        <v>76</v>
      </c>
      <c r="AY455" s="249" t="s">
        <v>156</v>
      </c>
    </row>
    <row r="456" s="13" customFormat="1">
      <c r="A456" s="13"/>
      <c r="B456" s="239"/>
      <c r="C456" s="240"/>
      <c r="D456" s="232" t="s">
        <v>170</v>
      </c>
      <c r="E456" s="241" t="s">
        <v>1</v>
      </c>
      <c r="F456" s="242" t="s">
        <v>582</v>
      </c>
      <c r="G456" s="240"/>
      <c r="H456" s="243">
        <v>0.17100000000000001</v>
      </c>
      <c r="I456" s="244"/>
      <c r="J456" s="240"/>
      <c r="K456" s="240"/>
      <c r="L456" s="245"/>
      <c r="M456" s="246"/>
      <c r="N456" s="247"/>
      <c r="O456" s="247"/>
      <c r="P456" s="247"/>
      <c r="Q456" s="247"/>
      <c r="R456" s="247"/>
      <c r="S456" s="247"/>
      <c r="T456" s="24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9" t="s">
        <v>170</v>
      </c>
      <c r="AU456" s="249" t="s">
        <v>164</v>
      </c>
      <c r="AV456" s="13" t="s">
        <v>164</v>
      </c>
      <c r="AW456" s="13" t="s">
        <v>33</v>
      </c>
      <c r="AX456" s="13" t="s">
        <v>76</v>
      </c>
      <c r="AY456" s="249" t="s">
        <v>156</v>
      </c>
    </row>
    <row r="457" s="13" customFormat="1">
      <c r="A457" s="13"/>
      <c r="B457" s="239"/>
      <c r="C457" s="240"/>
      <c r="D457" s="232" t="s">
        <v>170</v>
      </c>
      <c r="E457" s="241" t="s">
        <v>1</v>
      </c>
      <c r="F457" s="242" t="s">
        <v>583</v>
      </c>
      <c r="G457" s="240"/>
      <c r="H457" s="243">
        <v>0.106</v>
      </c>
      <c r="I457" s="244"/>
      <c r="J457" s="240"/>
      <c r="K457" s="240"/>
      <c r="L457" s="245"/>
      <c r="M457" s="246"/>
      <c r="N457" s="247"/>
      <c r="O457" s="247"/>
      <c r="P457" s="247"/>
      <c r="Q457" s="247"/>
      <c r="R457" s="247"/>
      <c r="S457" s="247"/>
      <c r="T457" s="24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9" t="s">
        <v>170</v>
      </c>
      <c r="AU457" s="249" t="s">
        <v>164</v>
      </c>
      <c r="AV457" s="13" t="s">
        <v>164</v>
      </c>
      <c r="AW457" s="13" t="s">
        <v>33</v>
      </c>
      <c r="AX457" s="13" t="s">
        <v>76</v>
      </c>
      <c r="AY457" s="249" t="s">
        <v>156</v>
      </c>
    </row>
    <row r="458" s="13" customFormat="1">
      <c r="A458" s="13"/>
      <c r="B458" s="239"/>
      <c r="C458" s="240"/>
      <c r="D458" s="232" t="s">
        <v>170</v>
      </c>
      <c r="E458" s="241" t="s">
        <v>1</v>
      </c>
      <c r="F458" s="242" t="s">
        <v>584</v>
      </c>
      <c r="G458" s="240"/>
      <c r="H458" s="243">
        <v>0.091999999999999998</v>
      </c>
      <c r="I458" s="244"/>
      <c r="J458" s="240"/>
      <c r="K458" s="240"/>
      <c r="L458" s="245"/>
      <c r="M458" s="246"/>
      <c r="N458" s="247"/>
      <c r="O458" s="247"/>
      <c r="P458" s="247"/>
      <c r="Q458" s="247"/>
      <c r="R458" s="247"/>
      <c r="S458" s="247"/>
      <c r="T458" s="248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9" t="s">
        <v>170</v>
      </c>
      <c r="AU458" s="249" t="s">
        <v>164</v>
      </c>
      <c r="AV458" s="13" t="s">
        <v>164</v>
      </c>
      <c r="AW458" s="13" t="s">
        <v>33</v>
      </c>
      <c r="AX458" s="13" t="s">
        <v>76</v>
      </c>
      <c r="AY458" s="249" t="s">
        <v>156</v>
      </c>
    </row>
    <row r="459" s="14" customFormat="1">
      <c r="A459" s="14"/>
      <c r="B459" s="250"/>
      <c r="C459" s="251"/>
      <c r="D459" s="232" t="s">
        <v>170</v>
      </c>
      <c r="E459" s="252" t="s">
        <v>1</v>
      </c>
      <c r="F459" s="253" t="s">
        <v>172</v>
      </c>
      <c r="G459" s="251"/>
      <c r="H459" s="254">
        <v>0.56699999999999995</v>
      </c>
      <c r="I459" s="255"/>
      <c r="J459" s="251"/>
      <c r="K459" s="251"/>
      <c r="L459" s="256"/>
      <c r="M459" s="257"/>
      <c r="N459" s="258"/>
      <c r="O459" s="258"/>
      <c r="P459" s="258"/>
      <c r="Q459" s="258"/>
      <c r="R459" s="258"/>
      <c r="S459" s="258"/>
      <c r="T459" s="259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0" t="s">
        <v>170</v>
      </c>
      <c r="AU459" s="260" t="s">
        <v>164</v>
      </c>
      <c r="AV459" s="14" t="s">
        <v>163</v>
      </c>
      <c r="AW459" s="14" t="s">
        <v>33</v>
      </c>
      <c r="AX459" s="14" t="s">
        <v>84</v>
      </c>
      <c r="AY459" s="260" t="s">
        <v>156</v>
      </c>
    </row>
    <row r="460" s="13" customFormat="1">
      <c r="A460" s="13"/>
      <c r="B460" s="239"/>
      <c r="C460" s="240"/>
      <c r="D460" s="232" t="s">
        <v>170</v>
      </c>
      <c r="E460" s="240"/>
      <c r="F460" s="242" t="s">
        <v>585</v>
      </c>
      <c r="G460" s="240"/>
      <c r="H460" s="243">
        <v>0.68000000000000005</v>
      </c>
      <c r="I460" s="244"/>
      <c r="J460" s="240"/>
      <c r="K460" s="240"/>
      <c r="L460" s="245"/>
      <c r="M460" s="246"/>
      <c r="N460" s="247"/>
      <c r="O460" s="247"/>
      <c r="P460" s="247"/>
      <c r="Q460" s="247"/>
      <c r="R460" s="247"/>
      <c r="S460" s="247"/>
      <c r="T460" s="24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9" t="s">
        <v>170</v>
      </c>
      <c r="AU460" s="249" t="s">
        <v>164</v>
      </c>
      <c r="AV460" s="13" t="s">
        <v>164</v>
      </c>
      <c r="AW460" s="13" t="s">
        <v>4</v>
      </c>
      <c r="AX460" s="13" t="s">
        <v>84</v>
      </c>
      <c r="AY460" s="249" t="s">
        <v>156</v>
      </c>
    </row>
    <row r="461" s="2" customFormat="1" ht="16.5" customHeight="1">
      <c r="A461" s="39"/>
      <c r="B461" s="40"/>
      <c r="C461" s="219" t="s">
        <v>586</v>
      </c>
      <c r="D461" s="219" t="s">
        <v>158</v>
      </c>
      <c r="E461" s="220" t="s">
        <v>587</v>
      </c>
      <c r="F461" s="221" t="s">
        <v>588</v>
      </c>
      <c r="G461" s="222" t="s">
        <v>455</v>
      </c>
      <c r="H461" s="223">
        <v>1</v>
      </c>
      <c r="I461" s="224"/>
      <c r="J461" s="225">
        <f>ROUND(I461*H461,2)</f>
        <v>0</v>
      </c>
      <c r="K461" s="221" t="s">
        <v>1</v>
      </c>
      <c r="L461" s="45"/>
      <c r="M461" s="226" t="s">
        <v>1</v>
      </c>
      <c r="N461" s="227" t="s">
        <v>42</v>
      </c>
      <c r="O461" s="92"/>
      <c r="P461" s="228">
        <f>O461*H461</f>
        <v>0</v>
      </c>
      <c r="Q461" s="228">
        <v>0.03465</v>
      </c>
      <c r="R461" s="228">
        <f>Q461*H461</f>
        <v>0.03465</v>
      </c>
      <c r="S461" s="228">
        <v>0</v>
      </c>
      <c r="T461" s="22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0" t="s">
        <v>163</v>
      </c>
      <c r="AT461" s="230" t="s">
        <v>158</v>
      </c>
      <c r="AU461" s="230" t="s">
        <v>164</v>
      </c>
      <c r="AY461" s="18" t="s">
        <v>156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8" t="s">
        <v>164</v>
      </c>
      <c r="BK461" s="231">
        <f>ROUND(I461*H461,2)</f>
        <v>0</v>
      </c>
      <c r="BL461" s="18" t="s">
        <v>163</v>
      </c>
      <c r="BM461" s="230" t="s">
        <v>589</v>
      </c>
    </row>
    <row r="462" s="2" customFormat="1">
      <c r="A462" s="39"/>
      <c r="B462" s="40"/>
      <c r="C462" s="41"/>
      <c r="D462" s="232" t="s">
        <v>166</v>
      </c>
      <c r="E462" s="41"/>
      <c r="F462" s="233" t="s">
        <v>590</v>
      </c>
      <c r="G462" s="41"/>
      <c r="H462" s="41"/>
      <c r="I462" s="234"/>
      <c r="J462" s="41"/>
      <c r="K462" s="41"/>
      <c r="L462" s="45"/>
      <c r="M462" s="235"/>
      <c r="N462" s="236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166</v>
      </c>
      <c r="AU462" s="18" t="s">
        <v>164</v>
      </c>
    </row>
    <row r="463" s="12" customFormat="1" ht="22.8" customHeight="1">
      <c r="A463" s="12"/>
      <c r="B463" s="203"/>
      <c r="C463" s="204"/>
      <c r="D463" s="205" t="s">
        <v>75</v>
      </c>
      <c r="E463" s="217" t="s">
        <v>203</v>
      </c>
      <c r="F463" s="217" t="s">
        <v>591</v>
      </c>
      <c r="G463" s="204"/>
      <c r="H463" s="204"/>
      <c r="I463" s="207"/>
      <c r="J463" s="218">
        <f>BK463</f>
        <v>0</v>
      </c>
      <c r="K463" s="204"/>
      <c r="L463" s="209"/>
      <c r="M463" s="210"/>
      <c r="N463" s="211"/>
      <c r="O463" s="211"/>
      <c r="P463" s="212">
        <f>SUM(P464:P664)</f>
        <v>0</v>
      </c>
      <c r="Q463" s="211"/>
      <c r="R463" s="212">
        <f>SUM(R464:R664)</f>
        <v>59.539370439999999</v>
      </c>
      <c r="S463" s="211"/>
      <c r="T463" s="213">
        <f>SUM(T464:T664)</f>
        <v>0.016712640000000001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14" t="s">
        <v>84</v>
      </c>
      <c r="AT463" s="215" t="s">
        <v>75</v>
      </c>
      <c r="AU463" s="215" t="s">
        <v>84</v>
      </c>
      <c r="AY463" s="214" t="s">
        <v>156</v>
      </c>
      <c r="BK463" s="216">
        <f>SUM(BK464:BK664)</f>
        <v>0</v>
      </c>
    </row>
    <row r="464" s="2" customFormat="1" ht="24.15" customHeight="1">
      <c r="A464" s="39"/>
      <c r="B464" s="40"/>
      <c r="C464" s="219" t="s">
        <v>592</v>
      </c>
      <c r="D464" s="219" t="s">
        <v>158</v>
      </c>
      <c r="E464" s="220" t="s">
        <v>593</v>
      </c>
      <c r="F464" s="221" t="s">
        <v>594</v>
      </c>
      <c r="G464" s="222" t="s">
        <v>161</v>
      </c>
      <c r="H464" s="223">
        <v>96.319999999999993</v>
      </c>
      <c r="I464" s="224"/>
      <c r="J464" s="225">
        <f>ROUND(I464*H464,2)</f>
        <v>0</v>
      </c>
      <c r="K464" s="221" t="s">
        <v>162</v>
      </c>
      <c r="L464" s="45"/>
      <c r="M464" s="226" t="s">
        <v>1</v>
      </c>
      <c r="N464" s="227" t="s">
        <v>42</v>
      </c>
      <c r="O464" s="92"/>
      <c r="P464" s="228">
        <f>O464*H464</f>
        <v>0</v>
      </c>
      <c r="Q464" s="228">
        <v>0.0073499999999999998</v>
      </c>
      <c r="R464" s="228">
        <f>Q464*H464</f>
        <v>0.70795199999999991</v>
      </c>
      <c r="S464" s="228">
        <v>0</v>
      </c>
      <c r="T464" s="22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163</v>
      </c>
      <c r="AT464" s="230" t="s">
        <v>158</v>
      </c>
      <c r="AU464" s="230" t="s">
        <v>164</v>
      </c>
      <c r="AY464" s="18" t="s">
        <v>156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164</v>
      </c>
      <c r="BK464" s="231">
        <f>ROUND(I464*H464,2)</f>
        <v>0</v>
      </c>
      <c r="BL464" s="18" t="s">
        <v>163</v>
      </c>
      <c r="BM464" s="230" t="s">
        <v>595</v>
      </c>
    </row>
    <row r="465" s="2" customFormat="1">
      <c r="A465" s="39"/>
      <c r="B465" s="40"/>
      <c r="C465" s="41"/>
      <c r="D465" s="232" t="s">
        <v>166</v>
      </c>
      <c r="E465" s="41"/>
      <c r="F465" s="233" t="s">
        <v>596</v>
      </c>
      <c r="G465" s="41"/>
      <c r="H465" s="41"/>
      <c r="I465" s="234"/>
      <c r="J465" s="41"/>
      <c r="K465" s="41"/>
      <c r="L465" s="45"/>
      <c r="M465" s="235"/>
      <c r="N465" s="236"/>
      <c r="O465" s="92"/>
      <c r="P465" s="92"/>
      <c r="Q465" s="92"/>
      <c r="R465" s="92"/>
      <c r="S465" s="92"/>
      <c r="T465" s="93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166</v>
      </c>
      <c r="AU465" s="18" t="s">
        <v>164</v>
      </c>
    </row>
    <row r="466" s="2" customFormat="1">
      <c r="A466" s="39"/>
      <c r="B466" s="40"/>
      <c r="C466" s="41"/>
      <c r="D466" s="237" t="s">
        <v>168</v>
      </c>
      <c r="E466" s="41"/>
      <c r="F466" s="238" t="s">
        <v>597</v>
      </c>
      <c r="G466" s="41"/>
      <c r="H466" s="41"/>
      <c r="I466" s="234"/>
      <c r="J466" s="41"/>
      <c r="K466" s="41"/>
      <c r="L466" s="45"/>
      <c r="M466" s="235"/>
      <c r="N466" s="236"/>
      <c r="O466" s="92"/>
      <c r="P466" s="92"/>
      <c r="Q466" s="92"/>
      <c r="R466" s="92"/>
      <c r="S466" s="92"/>
      <c r="T466" s="93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168</v>
      </c>
      <c r="AU466" s="18" t="s">
        <v>164</v>
      </c>
    </row>
    <row r="467" s="2" customFormat="1" ht="33" customHeight="1">
      <c r="A467" s="39"/>
      <c r="B467" s="40"/>
      <c r="C467" s="219" t="s">
        <v>598</v>
      </c>
      <c r="D467" s="219" t="s">
        <v>158</v>
      </c>
      <c r="E467" s="220" t="s">
        <v>599</v>
      </c>
      <c r="F467" s="221" t="s">
        <v>600</v>
      </c>
      <c r="G467" s="222" t="s">
        <v>161</v>
      </c>
      <c r="H467" s="223">
        <v>96.319999999999993</v>
      </c>
      <c r="I467" s="224"/>
      <c r="J467" s="225">
        <f>ROUND(I467*H467,2)</f>
        <v>0</v>
      </c>
      <c r="K467" s="221" t="s">
        <v>162</v>
      </c>
      <c r="L467" s="45"/>
      <c r="M467" s="226" t="s">
        <v>1</v>
      </c>
      <c r="N467" s="227" t="s">
        <v>42</v>
      </c>
      <c r="O467" s="92"/>
      <c r="P467" s="228">
        <f>O467*H467</f>
        <v>0</v>
      </c>
      <c r="Q467" s="228">
        <v>0.01103</v>
      </c>
      <c r="R467" s="228">
        <f>Q467*H467</f>
        <v>1.0624095999999998</v>
      </c>
      <c r="S467" s="228">
        <v>0</v>
      </c>
      <c r="T467" s="22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0" t="s">
        <v>163</v>
      </c>
      <c r="AT467" s="230" t="s">
        <v>158</v>
      </c>
      <c r="AU467" s="230" t="s">
        <v>164</v>
      </c>
      <c r="AY467" s="18" t="s">
        <v>156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8" t="s">
        <v>164</v>
      </c>
      <c r="BK467" s="231">
        <f>ROUND(I467*H467,2)</f>
        <v>0</v>
      </c>
      <c r="BL467" s="18" t="s">
        <v>163</v>
      </c>
      <c r="BM467" s="230" t="s">
        <v>601</v>
      </c>
    </row>
    <row r="468" s="2" customFormat="1">
      <c r="A468" s="39"/>
      <c r="B468" s="40"/>
      <c r="C468" s="41"/>
      <c r="D468" s="232" t="s">
        <v>166</v>
      </c>
      <c r="E468" s="41"/>
      <c r="F468" s="233" t="s">
        <v>602</v>
      </c>
      <c r="G468" s="41"/>
      <c r="H468" s="41"/>
      <c r="I468" s="234"/>
      <c r="J468" s="41"/>
      <c r="K468" s="41"/>
      <c r="L468" s="45"/>
      <c r="M468" s="235"/>
      <c r="N468" s="236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166</v>
      </c>
      <c r="AU468" s="18" t="s">
        <v>164</v>
      </c>
    </row>
    <row r="469" s="2" customFormat="1">
      <c r="A469" s="39"/>
      <c r="B469" s="40"/>
      <c r="C469" s="41"/>
      <c r="D469" s="237" t="s">
        <v>168</v>
      </c>
      <c r="E469" s="41"/>
      <c r="F469" s="238" t="s">
        <v>603</v>
      </c>
      <c r="G469" s="41"/>
      <c r="H469" s="41"/>
      <c r="I469" s="234"/>
      <c r="J469" s="41"/>
      <c r="K469" s="41"/>
      <c r="L469" s="45"/>
      <c r="M469" s="235"/>
      <c r="N469" s="236"/>
      <c r="O469" s="92"/>
      <c r="P469" s="92"/>
      <c r="Q469" s="92"/>
      <c r="R469" s="92"/>
      <c r="S469" s="92"/>
      <c r="T469" s="93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168</v>
      </c>
      <c r="AU469" s="18" t="s">
        <v>164</v>
      </c>
    </row>
    <row r="470" s="2" customFormat="1" ht="24.15" customHeight="1">
      <c r="A470" s="39"/>
      <c r="B470" s="40"/>
      <c r="C470" s="219" t="s">
        <v>604</v>
      </c>
      <c r="D470" s="219" t="s">
        <v>158</v>
      </c>
      <c r="E470" s="220" t="s">
        <v>605</v>
      </c>
      <c r="F470" s="221" t="s">
        <v>606</v>
      </c>
      <c r="G470" s="222" t="s">
        <v>161</v>
      </c>
      <c r="H470" s="223">
        <v>541.05100000000004</v>
      </c>
      <c r="I470" s="224"/>
      <c r="J470" s="225">
        <f>ROUND(I470*H470,2)</f>
        <v>0</v>
      </c>
      <c r="K470" s="221" t="s">
        <v>162</v>
      </c>
      <c r="L470" s="45"/>
      <c r="M470" s="226" t="s">
        <v>1</v>
      </c>
      <c r="N470" s="227" t="s">
        <v>42</v>
      </c>
      <c r="O470" s="92"/>
      <c r="P470" s="228">
        <f>O470*H470</f>
        <v>0</v>
      </c>
      <c r="Q470" s="228">
        <v>0.00025999999999999998</v>
      </c>
      <c r="R470" s="228">
        <f>Q470*H470</f>
        <v>0.14067325999999999</v>
      </c>
      <c r="S470" s="228">
        <v>0</v>
      </c>
      <c r="T470" s="229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0" t="s">
        <v>163</v>
      </c>
      <c r="AT470" s="230" t="s">
        <v>158</v>
      </c>
      <c r="AU470" s="230" t="s">
        <v>164</v>
      </c>
      <c r="AY470" s="18" t="s">
        <v>156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8" t="s">
        <v>164</v>
      </c>
      <c r="BK470" s="231">
        <f>ROUND(I470*H470,2)</f>
        <v>0</v>
      </c>
      <c r="BL470" s="18" t="s">
        <v>163</v>
      </c>
      <c r="BM470" s="230" t="s">
        <v>607</v>
      </c>
    </row>
    <row r="471" s="2" customFormat="1">
      <c r="A471" s="39"/>
      <c r="B471" s="40"/>
      <c r="C471" s="41"/>
      <c r="D471" s="232" t="s">
        <v>166</v>
      </c>
      <c r="E471" s="41"/>
      <c r="F471" s="233" t="s">
        <v>608</v>
      </c>
      <c r="G471" s="41"/>
      <c r="H471" s="41"/>
      <c r="I471" s="234"/>
      <c r="J471" s="41"/>
      <c r="K471" s="41"/>
      <c r="L471" s="45"/>
      <c r="M471" s="235"/>
      <c r="N471" s="236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166</v>
      </c>
      <c r="AU471" s="18" t="s">
        <v>164</v>
      </c>
    </row>
    <row r="472" s="2" customFormat="1">
      <c r="A472" s="39"/>
      <c r="B472" s="40"/>
      <c r="C472" s="41"/>
      <c r="D472" s="237" t="s">
        <v>168</v>
      </c>
      <c r="E472" s="41"/>
      <c r="F472" s="238" t="s">
        <v>609</v>
      </c>
      <c r="G472" s="41"/>
      <c r="H472" s="41"/>
      <c r="I472" s="234"/>
      <c r="J472" s="41"/>
      <c r="K472" s="41"/>
      <c r="L472" s="45"/>
      <c r="M472" s="235"/>
      <c r="N472" s="236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168</v>
      </c>
      <c r="AU472" s="18" t="s">
        <v>164</v>
      </c>
    </row>
    <row r="473" s="2" customFormat="1" ht="24.15" customHeight="1">
      <c r="A473" s="39"/>
      <c r="B473" s="40"/>
      <c r="C473" s="219" t="s">
        <v>610</v>
      </c>
      <c r="D473" s="219" t="s">
        <v>158</v>
      </c>
      <c r="E473" s="220" t="s">
        <v>611</v>
      </c>
      <c r="F473" s="221" t="s">
        <v>612</v>
      </c>
      <c r="G473" s="222" t="s">
        <v>161</v>
      </c>
      <c r="H473" s="223">
        <v>541.05100000000004</v>
      </c>
      <c r="I473" s="224"/>
      <c r="J473" s="225">
        <f>ROUND(I473*H473,2)</f>
        <v>0</v>
      </c>
      <c r="K473" s="221" t="s">
        <v>162</v>
      </c>
      <c r="L473" s="45"/>
      <c r="M473" s="226" t="s">
        <v>1</v>
      </c>
      <c r="N473" s="227" t="s">
        <v>42</v>
      </c>
      <c r="O473" s="92"/>
      <c r="P473" s="228">
        <f>O473*H473</f>
        <v>0</v>
      </c>
      <c r="Q473" s="228">
        <v>0.01103</v>
      </c>
      <c r="R473" s="228">
        <f>Q473*H473</f>
        <v>5.9677925300000005</v>
      </c>
      <c r="S473" s="228">
        <v>0</v>
      </c>
      <c r="T473" s="22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0" t="s">
        <v>163</v>
      </c>
      <c r="AT473" s="230" t="s">
        <v>158</v>
      </c>
      <c r="AU473" s="230" t="s">
        <v>164</v>
      </c>
      <c r="AY473" s="18" t="s">
        <v>156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8" t="s">
        <v>164</v>
      </c>
      <c r="BK473" s="231">
        <f>ROUND(I473*H473,2)</f>
        <v>0</v>
      </c>
      <c r="BL473" s="18" t="s">
        <v>163</v>
      </c>
      <c r="BM473" s="230" t="s">
        <v>613</v>
      </c>
    </row>
    <row r="474" s="2" customFormat="1">
      <c r="A474" s="39"/>
      <c r="B474" s="40"/>
      <c r="C474" s="41"/>
      <c r="D474" s="232" t="s">
        <v>166</v>
      </c>
      <c r="E474" s="41"/>
      <c r="F474" s="233" t="s">
        <v>614</v>
      </c>
      <c r="G474" s="41"/>
      <c r="H474" s="41"/>
      <c r="I474" s="234"/>
      <c r="J474" s="41"/>
      <c r="K474" s="41"/>
      <c r="L474" s="45"/>
      <c r="M474" s="235"/>
      <c r="N474" s="236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166</v>
      </c>
      <c r="AU474" s="18" t="s">
        <v>164</v>
      </c>
    </row>
    <row r="475" s="2" customFormat="1">
      <c r="A475" s="39"/>
      <c r="B475" s="40"/>
      <c r="C475" s="41"/>
      <c r="D475" s="237" t="s">
        <v>168</v>
      </c>
      <c r="E475" s="41"/>
      <c r="F475" s="238" t="s">
        <v>615</v>
      </c>
      <c r="G475" s="41"/>
      <c r="H475" s="41"/>
      <c r="I475" s="234"/>
      <c r="J475" s="41"/>
      <c r="K475" s="41"/>
      <c r="L475" s="45"/>
      <c r="M475" s="235"/>
      <c r="N475" s="236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168</v>
      </c>
      <c r="AU475" s="18" t="s">
        <v>164</v>
      </c>
    </row>
    <row r="476" s="15" customFormat="1">
      <c r="A476" s="15"/>
      <c r="B476" s="271"/>
      <c r="C476" s="272"/>
      <c r="D476" s="232" t="s">
        <v>170</v>
      </c>
      <c r="E476" s="273" t="s">
        <v>1</v>
      </c>
      <c r="F476" s="274" t="s">
        <v>446</v>
      </c>
      <c r="G476" s="272"/>
      <c r="H476" s="273" t="s">
        <v>1</v>
      </c>
      <c r="I476" s="275"/>
      <c r="J476" s="272"/>
      <c r="K476" s="272"/>
      <c r="L476" s="276"/>
      <c r="M476" s="277"/>
      <c r="N476" s="278"/>
      <c r="O476" s="278"/>
      <c r="P476" s="278"/>
      <c r="Q476" s="278"/>
      <c r="R476" s="278"/>
      <c r="S476" s="278"/>
      <c r="T476" s="279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80" t="s">
        <v>170</v>
      </c>
      <c r="AU476" s="280" t="s">
        <v>164</v>
      </c>
      <c r="AV476" s="15" t="s">
        <v>84</v>
      </c>
      <c r="AW476" s="15" t="s">
        <v>33</v>
      </c>
      <c r="AX476" s="15" t="s">
        <v>76</v>
      </c>
      <c r="AY476" s="280" t="s">
        <v>156</v>
      </c>
    </row>
    <row r="477" s="13" customFormat="1">
      <c r="A477" s="13"/>
      <c r="B477" s="239"/>
      <c r="C477" s="240"/>
      <c r="D477" s="232" t="s">
        <v>170</v>
      </c>
      <c r="E477" s="241" t="s">
        <v>1</v>
      </c>
      <c r="F477" s="242" t="s">
        <v>616</v>
      </c>
      <c r="G477" s="240"/>
      <c r="H477" s="243">
        <v>51.688000000000002</v>
      </c>
      <c r="I477" s="244"/>
      <c r="J477" s="240"/>
      <c r="K477" s="240"/>
      <c r="L477" s="245"/>
      <c r="M477" s="246"/>
      <c r="N477" s="247"/>
      <c r="O477" s="247"/>
      <c r="P477" s="247"/>
      <c r="Q477" s="247"/>
      <c r="R477" s="247"/>
      <c r="S477" s="247"/>
      <c r="T477" s="24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9" t="s">
        <v>170</v>
      </c>
      <c r="AU477" s="249" t="s">
        <v>164</v>
      </c>
      <c r="AV477" s="13" t="s">
        <v>164</v>
      </c>
      <c r="AW477" s="13" t="s">
        <v>33</v>
      </c>
      <c r="AX477" s="13" t="s">
        <v>76</v>
      </c>
      <c r="AY477" s="249" t="s">
        <v>156</v>
      </c>
    </row>
    <row r="478" s="13" customFormat="1">
      <c r="A478" s="13"/>
      <c r="B478" s="239"/>
      <c r="C478" s="240"/>
      <c r="D478" s="232" t="s">
        <v>170</v>
      </c>
      <c r="E478" s="241" t="s">
        <v>1</v>
      </c>
      <c r="F478" s="242" t="s">
        <v>617</v>
      </c>
      <c r="G478" s="240"/>
      <c r="H478" s="243">
        <v>37.799999999999997</v>
      </c>
      <c r="I478" s="244"/>
      <c r="J478" s="240"/>
      <c r="K478" s="240"/>
      <c r="L478" s="245"/>
      <c r="M478" s="246"/>
      <c r="N478" s="247"/>
      <c r="O478" s="247"/>
      <c r="P478" s="247"/>
      <c r="Q478" s="247"/>
      <c r="R478" s="247"/>
      <c r="S478" s="247"/>
      <c r="T478" s="24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9" t="s">
        <v>170</v>
      </c>
      <c r="AU478" s="249" t="s">
        <v>164</v>
      </c>
      <c r="AV478" s="13" t="s">
        <v>164</v>
      </c>
      <c r="AW478" s="13" t="s">
        <v>33</v>
      </c>
      <c r="AX478" s="13" t="s">
        <v>76</v>
      </c>
      <c r="AY478" s="249" t="s">
        <v>156</v>
      </c>
    </row>
    <row r="479" s="13" customFormat="1">
      <c r="A479" s="13"/>
      <c r="B479" s="239"/>
      <c r="C479" s="240"/>
      <c r="D479" s="232" t="s">
        <v>170</v>
      </c>
      <c r="E479" s="241" t="s">
        <v>1</v>
      </c>
      <c r="F479" s="242" t="s">
        <v>618</v>
      </c>
      <c r="G479" s="240"/>
      <c r="H479" s="243">
        <v>66.024000000000001</v>
      </c>
      <c r="I479" s="244"/>
      <c r="J479" s="240"/>
      <c r="K479" s="240"/>
      <c r="L479" s="245"/>
      <c r="M479" s="246"/>
      <c r="N479" s="247"/>
      <c r="O479" s="247"/>
      <c r="P479" s="247"/>
      <c r="Q479" s="247"/>
      <c r="R479" s="247"/>
      <c r="S479" s="247"/>
      <c r="T479" s="24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9" t="s">
        <v>170</v>
      </c>
      <c r="AU479" s="249" t="s">
        <v>164</v>
      </c>
      <c r="AV479" s="13" t="s">
        <v>164</v>
      </c>
      <c r="AW479" s="13" t="s">
        <v>33</v>
      </c>
      <c r="AX479" s="13" t="s">
        <v>76</v>
      </c>
      <c r="AY479" s="249" t="s">
        <v>156</v>
      </c>
    </row>
    <row r="480" s="13" customFormat="1">
      <c r="A480" s="13"/>
      <c r="B480" s="239"/>
      <c r="C480" s="240"/>
      <c r="D480" s="232" t="s">
        <v>170</v>
      </c>
      <c r="E480" s="241" t="s">
        <v>1</v>
      </c>
      <c r="F480" s="242" t="s">
        <v>619</v>
      </c>
      <c r="G480" s="240"/>
      <c r="H480" s="243">
        <v>83.219999999999999</v>
      </c>
      <c r="I480" s="244"/>
      <c r="J480" s="240"/>
      <c r="K480" s="240"/>
      <c r="L480" s="245"/>
      <c r="M480" s="246"/>
      <c r="N480" s="247"/>
      <c r="O480" s="247"/>
      <c r="P480" s="247"/>
      <c r="Q480" s="247"/>
      <c r="R480" s="247"/>
      <c r="S480" s="247"/>
      <c r="T480" s="24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9" t="s">
        <v>170</v>
      </c>
      <c r="AU480" s="249" t="s">
        <v>164</v>
      </c>
      <c r="AV480" s="13" t="s">
        <v>164</v>
      </c>
      <c r="AW480" s="13" t="s">
        <v>33</v>
      </c>
      <c r="AX480" s="13" t="s">
        <v>76</v>
      </c>
      <c r="AY480" s="249" t="s">
        <v>156</v>
      </c>
    </row>
    <row r="481" s="16" customFormat="1">
      <c r="A481" s="16"/>
      <c r="B481" s="281"/>
      <c r="C481" s="282"/>
      <c r="D481" s="232" t="s">
        <v>170</v>
      </c>
      <c r="E481" s="283" t="s">
        <v>1</v>
      </c>
      <c r="F481" s="284" t="s">
        <v>308</v>
      </c>
      <c r="G481" s="282"/>
      <c r="H481" s="285">
        <v>238.732</v>
      </c>
      <c r="I481" s="286"/>
      <c r="J481" s="282"/>
      <c r="K481" s="282"/>
      <c r="L481" s="287"/>
      <c r="M481" s="288"/>
      <c r="N481" s="289"/>
      <c r="O481" s="289"/>
      <c r="P481" s="289"/>
      <c r="Q481" s="289"/>
      <c r="R481" s="289"/>
      <c r="S481" s="289"/>
      <c r="T481" s="290"/>
      <c r="U481" s="16"/>
      <c r="V481" s="16"/>
      <c r="W481" s="16"/>
      <c r="X481" s="16"/>
      <c r="Y481" s="16"/>
      <c r="Z481" s="16"/>
      <c r="AA481" s="16"/>
      <c r="AB481" s="16"/>
      <c r="AC481" s="16"/>
      <c r="AD481" s="16"/>
      <c r="AE481" s="16"/>
      <c r="AT481" s="291" t="s">
        <v>170</v>
      </c>
      <c r="AU481" s="291" t="s">
        <v>164</v>
      </c>
      <c r="AV481" s="16" t="s">
        <v>180</v>
      </c>
      <c r="AW481" s="16" t="s">
        <v>33</v>
      </c>
      <c r="AX481" s="16" t="s">
        <v>76</v>
      </c>
      <c r="AY481" s="291" t="s">
        <v>156</v>
      </c>
    </row>
    <row r="482" s="15" customFormat="1">
      <c r="A482" s="15"/>
      <c r="B482" s="271"/>
      <c r="C482" s="272"/>
      <c r="D482" s="232" t="s">
        <v>170</v>
      </c>
      <c r="E482" s="273" t="s">
        <v>1</v>
      </c>
      <c r="F482" s="274" t="s">
        <v>431</v>
      </c>
      <c r="G482" s="272"/>
      <c r="H482" s="273" t="s">
        <v>1</v>
      </c>
      <c r="I482" s="275"/>
      <c r="J482" s="272"/>
      <c r="K482" s="272"/>
      <c r="L482" s="276"/>
      <c r="M482" s="277"/>
      <c r="N482" s="278"/>
      <c r="O482" s="278"/>
      <c r="P482" s="278"/>
      <c r="Q482" s="278"/>
      <c r="R482" s="278"/>
      <c r="S482" s="278"/>
      <c r="T482" s="279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80" t="s">
        <v>170</v>
      </c>
      <c r="AU482" s="280" t="s">
        <v>164</v>
      </c>
      <c r="AV482" s="15" t="s">
        <v>84</v>
      </c>
      <c r="AW482" s="15" t="s">
        <v>33</v>
      </c>
      <c r="AX482" s="15" t="s">
        <v>76</v>
      </c>
      <c r="AY482" s="280" t="s">
        <v>156</v>
      </c>
    </row>
    <row r="483" s="13" customFormat="1">
      <c r="A483" s="13"/>
      <c r="B483" s="239"/>
      <c r="C483" s="240"/>
      <c r="D483" s="232" t="s">
        <v>170</v>
      </c>
      <c r="E483" s="241" t="s">
        <v>1</v>
      </c>
      <c r="F483" s="242" t="s">
        <v>620</v>
      </c>
      <c r="G483" s="240"/>
      <c r="H483" s="243">
        <v>24.192</v>
      </c>
      <c r="I483" s="244"/>
      <c r="J483" s="240"/>
      <c r="K483" s="240"/>
      <c r="L483" s="245"/>
      <c r="M483" s="246"/>
      <c r="N483" s="247"/>
      <c r="O483" s="247"/>
      <c r="P483" s="247"/>
      <c r="Q483" s="247"/>
      <c r="R483" s="247"/>
      <c r="S483" s="247"/>
      <c r="T483" s="24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9" t="s">
        <v>170</v>
      </c>
      <c r="AU483" s="249" t="s">
        <v>164</v>
      </c>
      <c r="AV483" s="13" t="s">
        <v>164</v>
      </c>
      <c r="AW483" s="13" t="s">
        <v>33</v>
      </c>
      <c r="AX483" s="13" t="s">
        <v>76</v>
      </c>
      <c r="AY483" s="249" t="s">
        <v>156</v>
      </c>
    </row>
    <row r="484" s="13" customFormat="1">
      <c r="A484" s="13"/>
      <c r="B484" s="239"/>
      <c r="C484" s="240"/>
      <c r="D484" s="232" t="s">
        <v>170</v>
      </c>
      <c r="E484" s="241" t="s">
        <v>1</v>
      </c>
      <c r="F484" s="242" t="s">
        <v>621</v>
      </c>
      <c r="G484" s="240"/>
      <c r="H484" s="243">
        <v>80.703000000000003</v>
      </c>
      <c r="I484" s="244"/>
      <c r="J484" s="240"/>
      <c r="K484" s="240"/>
      <c r="L484" s="245"/>
      <c r="M484" s="246"/>
      <c r="N484" s="247"/>
      <c r="O484" s="247"/>
      <c r="P484" s="247"/>
      <c r="Q484" s="247"/>
      <c r="R484" s="247"/>
      <c r="S484" s="247"/>
      <c r="T484" s="24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9" t="s">
        <v>170</v>
      </c>
      <c r="AU484" s="249" t="s">
        <v>164</v>
      </c>
      <c r="AV484" s="13" t="s">
        <v>164</v>
      </c>
      <c r="AW484" s="13" t="s">
        <v>33</v>
      </c>
      <c r="AX484" s="13" t="s">
        <v>76</v>
      </c>
      <c r="AY484" s="249" t="s">
        <v>156</v>
      </c>
    </row>
    <row r="485" s="13" customFormat="1">
      <c r="A485" s="13"/>
      <c r="B485" s="239"/>
      <c r="C485" s="240"/>
      <c r="D485" s="232" t="s">
        <v>170</v>
      </c>
      <c r="E485" s="241" t="s">
        <v>1</v>
      </c>
      <c r="F485" s="242" t="s">
        <v>622</v>
      </c>
      <c r="G485" s="240"/>
      <c r="H485" s="243">
        <v>22.248000000000001</v>
      </c>
      <c r="I485" s="244"/>
      <c r="J485" s="240"/>
      <c r="K485" s="240"/>
      <c r="L485" s="245"/>
      <c r="M485" s="246"/>
      <c r="N485" s="247"/>
      <c r="O485" s="247"/>
      <c r="P485" s="247"/>
      <c r="Q485" s="247"/>
      <c r="R485" s="247"/>
      <c r="S485" s="247"/>
      <c r="T485" s="24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9" t="s">
        <v>170</v>
      </c>
      <c r="AU485" s="249" t="s">
        <v>164</v>
      </c>
      <c r="AV485" s="13" t="s">
        <v>164</v>
      </c>
      <c r="AW485" s="13" t="s">
        <v>33</v>
      </c>
      <c r="AX485" s="13" t="s">
        <v>76</v>
      </c>
      <c r="AY485" s="249" t="s">
        <v>156</v>
      </c>
    </row>
    <row r="486" s="13" customFormat="1">
      <c r="A486" s="13"/>
      <c r="B486" s="239"/>
      <c r="C486" s="240"/>
      <c r="D486" s="232" t="s">
        <v>170</v>
      </c>
      <c r="E486" s="241" t="s">
        <v>1</v>
      </c>
      <c r="F486" s="242" t="s">
        <v>623</v>
      </c>
      <c r="G486" s="240"/>
      <c r="H486" s="243">
        <v>26.702999999999999</v>
      </c>
      <c r="I486" s="244"/>
      <c r="J486" s="240"/>
      <c r="K486" s="240"/>
      <c r="L486" s="245"/>
      <c r="M486" s="246"/>
      <c r="N486" s="247"/>
      <c r="O486" s="247"/>
      <c r="P486" s="247"/>
      <c r="Q486" s="247"/>
      <c r="R486" s="247"/>
      <c r="S486" s="247"/>
      <c r="T486" s="24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9" t="s">
        <v>170</v>
      </c>
      <c r="AU486" s="249" t="s">
        <v>164</v>
      </c>
      <c r="AV486" s="13" t="s">
        <v>164</v>
      </c>
      <c r="AW486" s="13" t="s">
        <v>33</v>
      </c>
      <c r="AX486" s="13" t="s">
        <v>76</v>
      </c>
      <c r="AY486" s="249" t="s">
        <v>156</v>
      </c>
    </row>
    <row r="487" s="13" customFormat="1">
      <c r="A487" s="13"/>
      <c r="B487" s="239"/>
      <c r="C487" s="240"/>
      <c r="D487" s="232" t="s">
        <v>170</v>
      </c>
      <c r="E487" s="241" t="s">
        <v>1</v>
      </c>
      <c r="F487" s="242" t="s">
        <v>624</v>
      </c>
      <c r="G487" s="240"/>
      <c r="H487" s="243">
        <v>29.591999999999999</v>
      </c>
      <c r="I487" s="244"/>
      <c r="J487" s="240"/>
      <c r="K487" s="240"/>
      <c r="L487" s="245"/>
      <c r="M487" s="246"/>
      <c r="N487" s="247"/>
      <c r="O487" s="247"/>
      <c r="P487" s="247"/>
      <c r="Q487" s="247"/>
      <c r="R487" s="247"/>
      <c r="S487" s="247"/>
      <c r="T487" s="24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9" t="s">
        <v>170</v>
      </c>
      <c r="AU487" s="249" t="s">
        <v>164</v>
      </c>
      <c r="AV487" s="13" t="s">
        <v>164</v>
      </c>
      <c r="AW487" s="13" t="s">
        <v>33</v>
      </c>
      <c r="AX487" s="13" t="s">
        <v>76</v>
      </c>
      <c r="AY487" s="249" t="s">
        <v>156</v>
      </c>
    </row>
    <row r="488" s="13" customFormat="1">
      <c r="A488" s="13"/>
      <c r="B488" s="239"/>
      <c r="C488" s="240"/>
      <c r="D488" s="232" t="s">
        <v>170</v>
      </c>
      <c r="E488" s="241" t="s">
        <v>1</v>
      </c>
      <c r="F488" s="242" t="s">
        <v>625</v>
      </c>
      <c r="G488" s="240"/>
      <c r="H488" s="243">
        <v>37.692</v>
      </c>
      <c r="I488" s="244"/>
      <c r="J488" s="240"/>
      <c r="K488" s="240"/>
      <c r="L488" s="245"/>
      <c r="M488" s="246"/>
      <c r="N488" s="247"/>
      <c r="O488" s="247"/>
      <c r="P488" s="247"/>
      <c r="Q488" s="247"/>
      <c r="R488" s="247"/>
      <c r="S488" s="247"/>
      <c r="T488" s="24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9" t="s">
        <v>170</v>
      </c>
      <c r="AU488" s="249" t="s">
        <v>164</v>
      </c>
      <c r="AV488" s="13" t="s">
        <v>164</v>
      </c>
      <c r="AW488" s="13" t="s">
        <v>33</v>
      </c>
      <c r="AX488" s="13" t="s">
        <v>76</v>
      </c>
      <c r="AY488" s="249" t="s">
        <v>156</v>
      </c>
    </row>
    <row r="489" s="13" customFormat="1">
      <c r="A489" s="13"/>
      <c r="B489" s="239"/>
      <c r="C489" s="240"/>
      <c r="D489" s="232" t="s">
        <v>170</v>
      </c>
      <c r="E489" s="241" t="s">
        <v>1</v>
      </c>
      <c r="F489" s="242" t="s">
        <v>626</v>
      </c>
      <c r="G489" s="240"/>
      <c r="H489" s="243">
        <v>42.173999999999999</v>
      </c>
      <c r="I489" s="244"/>
      <c r="J489" s="240"/>
      <c r="K489" s="240"/>
      <c r="L489" s="245"/>
      <c r="M489" s="246"/>
      <c r="N489" s="247"/>
      <c r="O489" s="247"/>
      <c r="P489" s="247"/>
      <c r="Q489" s="247"/>
      <c r="R489" s="247"/>
      <c r="S489" s="247"/>
      <c r="T489" s="24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9" t="s">
        <v>170</v>
      </c>
      <c r="AU489" s="249" t="s">
        <v>164</v>
      </c>
      <c r="AV489" s="13" t="s">
        <v>164</v>
      </c>
      <c r="AW489" s="13" t="s">
        <v>33</v>
      </c>
      <c r="AX489" s="13" t="s">
        <v>76</v>
      </c>
      <c r="AY489" s="249" t="s">
        <v>156</v>
      </c>
    </row>
    <row r="490" s="13" customFormat="1">
      <c r="A490" s="13"/>
      <c r="B490" s="239"/>
      <c r="C490" s="240"/>
      <c r="D490" s="232" t="s">
        <v>170</v>
      </c>
      <c r="E490" s="241" t="s">
        <v>1</v>
      </c>
      <c r="F490" s="242" t="s">
        <v>627</v>
      </c>
      <c r="G490" s="240"/>
      <c r="H490" s="243">
        <v>39.015000000000001</v>
      </c>
      <c r="I490" s="244"/>
      <c r="J490" s="240"/>
      <c r="K490" s="240"/>
      <c r="L490" s="245"/>
      <c r="M490" s="246"/>
      <c r="N490" s="247"/>
      <c r="O490" s="247"/>
      <c r="P490" s="247"/>
      <c r="Q490" s="247"/>
      <c r="R490" s="247"/>
      <c r="S490" s="247"/>
      <c r="T490" s="24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9" t="s">
        <v>170</v>
      </c>
      <c r="AU490" s="249" t="s">
        <v>164</v>
      </c>
      <c r="AV490" s="13" t="s">
        <v>164</v>
      </c>
      <c r="AW490" s="13" t="s">
        <v>33</v>
      </c>
      <c r="AX490" s="13" t="s">
        <v>76</v>
      </c>
      <c r="AY490" s="249" t="s">
        <v>156</v>
      </c>
    </row>
    <row r="491" s="16" customFormat="1">
      <c r="A491" s="16"/>
      <c r="B491" s="281"/>
      <c r="C491" s="282"/>
      <c r="D491" s="232" t="s">
        <v>170</v>
      </c>
      <c r="E491" s="283" t="s">
        <v>1</v>
      </c>
      <c r="F491" s="284" t="s">
        <v>308</v>
      </c>
      <c r="G491" s="282"/>
      <c r="H491" s="285">
        <v>302.31899999999996</v>
      </c>
      <c r="I491" s="286"/>
      <c r="J491" s="282"/>
      <c r="K491" s="282"/>
      <c r="L491" s="287"/>
      <c r="M491" s="288"/>
      <c r="N491" s="289"/>
      <c r="O491" s="289"/>
      <c r="P491" s="289"/>
      <c r="Q491" s="289"/>
      <c r="R491" s="289"/>
      <c r="S491" s="289"/>
      <c r="T491" s="290"/>
      <c r="U491" s="16"/>
      <c r="V491" s="16"/>
      <c r="W491" s="16"/>
      <c r="X491" s="16"/>
      <c r="Y491" s="16"/>
      <c r="Z491" s="16"/>
      <c r="AA491" s="16"/>
      <c r="AB491" s="16"/>
      <c r="AC491" s="16"/>
      <c r="AD491" s="16"/>
      <c r="AE491" s="16"/>
      <c r="AT491" s="291" t="s">
        <v>170</v>
      </c>
      <c r="AU491" s="291" t="s">
        <v>164</v>
      </c>
      <c r="AV491" s="16" t="s">
        <v>180</v>
      </c>
      <c r="AW491" s="16" t="s">
        <v>33</v>
      </c>
      <c r="AX491" s="16" t="s">
        <v>76</v>
      </c>
      <c r="AY491" s="291" t="s">
        <v>156</v>
      </c>
    </row>
    <row r="492" s="14" customFormat="1">
      <c r="A492" s="14"/>
      <c r="B492" s="250"/>
      <c r="C492" s="251"/>
      <c r="D492" s="232" t="s">
        <v>170</v>
      </c>
      <c r="E492" s="252" t="s">
        <v>1</v>
      </c>
      <c r="F492" s="253" t="s">
        <v>172</v>
      </c>
      <c r="G492" s="251"/>
      <c r="H492" s="254">
        <v>541.05099999999993</v>
      </c>
      <c r="I492" s="255"/>
      <c r="J492" s="251"/>
      <c r="K492" s="251"/>
      <c r="L492" s="256"/>
      <c r="M492" s="257"/>
      <c r="N492" s="258"/>
      <c r="O492" s="258"/>
      <c r="P492" s="258"/>
      <c r="Q492" s="258"/>
      <c r="R492" s="258"/>
      <c r="S492" s="258"/>
      <c r="T492" s="25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60" t="s">
        <v>170</v>
      </c>
      <c r="AU492" s="260" t="s">
        <v>164</v>
      </c>
      <c r="AV492" s="14" t="s">
        <v>163</v>
      </c>
      <c r="AW492" s="14" t="s">
        <v>33</v>
      </c>
      <c r="AX492" s="14" t="s">
        <v>84</v>
      </c>
      <c r="AY492" s="260" t="s">
        <v>156</v>
      </c>
    </row>
    <row r="493" s="2" customFormat="1" ht="24.15" customHeight="1">
      <c r="A493" s="39"/>
      <c r="B493" s="40"/>
      <c r="C493" s="219" t="s">
        <v>628</v>
      </c>
      <c r="D493" s="219" t="s">
        <v>158</v>
      </c>
      <c r="E493" s="220" t="s">
        <v>629</v>
      </c>
      <c r="F493" s="221" t="s">
        <v>630</v>
      </c>
      <c r="G493" s="222" t="s">
        <v>161</v>
      </c>
      <c r="H493" s="223">
        <v>54.104999999999997</v>
      </c>
      <c r="I493" s="224"/>
      <c r="J493" s="225">
        <f>ROUND(I493*H493,2)</f>
        <v>0</v>
      </c>
      <c r="K493" s="221" t="s">
        <v>162</v>
      </c>
      <c r="L493" s="45"/>
      <c r="M493" s="226" t="s">
        <v>1</v>
      </c>
      <c r="N493" s="227" t="s">
        <v>42</v>
      </c>
      <c r="O493" s="92"/>
      <c r="P493" s="228">
        <f>O493*H493</f>
        <v>0</v>
      </c>
      <c r="Q493" s="228">
        <v>0.02426</v>
      </c>
      <c r="R493" s="228">
        <f>Q493*H493</f>
        <v>1.3125872999999999</v>
      </c>
      <c r="S493" s="228">
        <v>0</v>
      </c>
      <c r="T493" s="22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0" t="s">
        <v>163</v>
      </c>
      <c r="AT493" s="230" t="s">
        <v>158</v>
      </c>
      <c r="AU493" s="230" t="s">
        <v>164</v>
      </c>
      <c r="AY493" s="18" t="s">
        <v>156</v>
      </c>
      <c r="BE493" s="231">
        <f>IF(N493="základní",J493,0)</f>
        <v>0</v>
      </c>
      <c r="BF493" s="231">
        <f>IF(N493="snížená",J493,0)</f>
        <v>0</v>
      </c>
      <c r="BG493" s="231">
        <f>IF(N493="zákl. přenesená",J493,0)</f>
        <v>0</v>
      </c>
      <c r="BH493" s="231">
        <f>IF(N493="sníž. přenesená",J493,0)</f>
        <v>0</v>
      </c>
      <c r="BI493" s="231">
        <f>IF(N493="nulová",J493,0)</f>
        <v>0</v>
      </c>
      <c r="BJ493" s="18" t="s">
        <v>164</v>
      </c>
      <c r="BK493" s="231">
        <f>ROUND(I493*H493,2)</f>
        <v>0</v>
      </c>
      <c r="BL493" s="18" t="s">
        <v>163</v>
      </c>
      <c r="BM493" s="230" t="s">
        <v>631</v>
      </c>
    </row>
    <row r="494" s="2" customFormat="1">
      <c r="A494" s="39"/>
      <c r="B494" s="40"/>
      <c r="C494" s="41"/>
      <c r="D494" s="232" t="s">
        <v>166</v>
      </c>
      <c r="E494" s="41"/>
      <c r="F494" s="233" t="s">
        <v>632</v>
      </c>
      <c r="G494" s="41"/>
      <c r="H494" s="41"/>
      <c r="I494" s="234"/>
      <c r="J494" s="41"/>
      <c r="K494" s="41"/>
      <c r="L494" s="45"/>
      <c r="M494" s="235"/>
      <c r="N494" s="236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166</v>
      </c>
      <c r="AU494" s="18" t="s">
        <v>164</v>
      </c>
    </row>
    <row r="495" s="2" customFormat="1">
      <c r="A495" s="39"/>
      <c r="B495" s="40"/>
      <c r="C495" s="41"/>
      <c r="D495" s="237" t="s">
        <v>168</v>
      </c>
      <c r="E495" s="41"/>
      <c r="F495" s="238" t="s">
        <v>633</v>
      </c>
      <c r="G495" s="41"/>
      <c r="H495" s="41"/>
      <c r="I495" s="234"/>
      <c r="J495" s="41"/>
      <c r="K495" s="41"/>
      <c r="L495" s="45"/>
      <c r="M495" s="235"/>
      <c r="N495" s="236"/>
      <c r="O495" s="92"/>
      <c r="P495" s="92"/>
      <c r="Q495" s="92"/>
      <c r="R495" s="92"/>
      <c r="S495" s="92"/>
      <c r="T495" s="93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168</v>
      </c>
      <c r="AU495" s="18" t="s">
        <v>164</v>
      </c>
    </row>
    <row r="496" s="13" customFormat="1">
      <c r="A496" s="13"/>
      <c r="B496" s="239"/>
      <c r="C496" s="240"/>
      <c r="D496" s="232" t="s">
        <v>170</v>
      </c>
      <c r="E496" s="240"/>
      <c r="F496" s="242" t="s">
        <v>634</v>
      </c>
      <c r="G496" s="240"/>
      <c r="H496" s="243">
        <v>54.104999999999997</v>
      </c>
      <c r="I496" s="244"/>
      <c r="J496" s="240"/>
      <c r="K496" s="240"/>
      <c r="L496" s="245"/>
      <c r="M496" s="246"/>
      <c r="N496" s="247"/>
      <c r="O496" s="247"/>
      <c r="P496" s="247"/>
      <c r="Q496" s="247"/>
      <c r="R496" s="247"/>
      <c r="S496" s="247"/>
      <c r="T496" s="248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9" t="s">
        <v>170</v>
      </c>
      <c r="AU496" s="249" t="s">
        <v>164</v>
      </c>
      <c r="AV496" s="13" t="s">
        <v>164</v>
      </c>
      <c r="AW496" s="13" t="s">
        <v>4</v>
      </c>
      <c r="AX496" s="13" t="s">
        <v>84</v>
      </c>
      <c r="AY496" s="249" t="s">
        <v>156</v>
      </c>
    </row>
    <row r="497" s="2" customFormat="1" ht="16.5" customHeight="1">
      <c r="A497" s="39"/>
      <c r="B497" s="40"/>
      <c r="C497" s="219" t="s">
        <v>635</v>
      </c>
      <c r="D497" s="219" t="s">
        <v>158</v>
      </c>
      <c r="E497" s="220" t="s">
        <v>636</v>
      </c>
      <c r="F497" s="221" t="s">
        <v>637</v>
      </c>
      <c r="G497" s="222" t="s">
        <v>161</v>
      </c>
      <c r="H497" s="223">
        <v>227.72</v>
      </c>
      <c r="I497" s="224"/>
      <c r="J497" s="225">
        <f>ROUND(I497*H497,2)</f>
        <v>0</v>
      </c>
      <c r="K497" s="221" t="s">
        <v>162</v>
      </c>
      <c r="L497" s="45"/>
      <c r="M497" s="226" t="s">
        <v>1</v>
      </c>
      <c r="N497" s="227" t="s">
        <v>42</v>
      </c>
      <c r="O497" s="92"/>
      <c r="P497" s="228">
        <f>O497*H497</f>
        <v>0</v>
      </c>
      <c r="Q497" s="228">
        <v>0.00098999999999999999</v>
      </c>
      <c r="R497" s="228">
        <f>Q497*H497</f>
        <v>0.2254428</v>
      </c>
      <c r="S497" s="228">
        <v>6.0000000000000002E-05</v>
      </c>
      <c r="T497" s="229">
        <f>S497*H497</f>
        <v>0.0136632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0" t="s">
        <v>163</v>
      </c>
      <c r="AT497" s="230" t="s">
        <v>158</v>
      </c>
      <c r="AU497" s="230" t="s">
        <v>164</v>
      </c>
      <c r="AY497" s="18" t="s">
        <v>156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8" t="s">
        <v>164</v>
      </c>
      <c r="BK497" s="231">
        <f>ROUND(I497*H497,2)</f>
        <v>0</v>
      </c>
      <c r="BL497" s="18" t="s">
        <v>163</v>
      </c>
      <c r="BM497" s="230" t="s">
        <v>638</v>
      </c>
    </row>
    <row r="498" s="2" customFormat="1">
      <c r="A498" s="39"/>
      <c r="B498" s="40"/>
      <c r="C498" s="41"/>
      <c r="D498" s="232" t="s">
        <v>166</v>
      </c>
      <c r="E498" s="41"/>
      <c r="F498" s="233" t="s">
        <v>639</v>
      </c>
      <c r="G498" s="41"/>
      <c r="H498" s="41"/>
      <c r="I498" s="234"/>
      <c r="J498" s="41"/>
      <c r="K498" s="41"/>
      <c r="L498" s="45"/>
      <c r="M498" s="235"/>
      <c r="N498" s="236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166</v>
      </c>
      <c r="AU498" s="18" t="s">
        <v>164</v>
      </c>
    </row>
    <row r="499" s="2" customFormat="1">
      <c r="A499" s="39"/>
      <c r="B499" s="40"/>
      <c r="C499" s="41"/>
      <c r="D499" s="237" t="s">
        <v>168</v>
      </c>
      <c r="E499" s="41"/>
      <c r="F499" s="238" t="s">
        <v>640</v>
      </c>
      <c r="G499" s="41"/>
      <c r="H499" s="41"/>
      <c r="I499" s="234"/>
      <c r="J499" s="41"/>
      <c r="K499" s="41"/>
      <c r="L499" s="45"/>
      <c r="M499" s="235"/>
      <c r="N499" s="236"/>
      <c r="O499" s="92"/>
      <c r="P499" s="92"/>
      <c r="Q499" s="92"/>
      <c r="R499" s="92"/>
      <c r="S499" s="92"/>
      <c r="T499" s="93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168</v>
      </c>
      <c r="AU499" s="18" t="s">
        <v>164</v>
      </c>
    </row>
    <row r="500" s="13" customFormat="1">
      <c r="A500" s="13"/>
      <c r="B500" s="239"/>
      <c r="C500" s="240"/>
      <c r="D500" s="232" t="s">
        <v>170</v>
      </c>
      <c r="E500" s="241" t="s">
        <v>1</v>
      </c>
      <c r="F500" s="242" t="s">
        <v>641</v>
      </c>
      <c r="G500" s="240"/>
      <c r="H500" s="243">
        <v>227.72</v>
      </c>
      <c r="I500" s="244"/>
      <c r="J500" s="240"/>
      <c r="K500" s="240"/>
      <c r="L500" s="245"/>
      <c r="M500" s="246"/>
      <c r="N500" s="247"/>
      <c r="O500" s="247"/>
      <c r="P500" s="247"/>
      <c r="Q500" s="247"/>
      <c r="R500" s="247"/>
      <c r="S500" s="247"/>
      <c r="T500" s="24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9" t="s">
        <v>170</v>
      </c>
      <c r="AU500" s="249" t="s">
        <v>164</v>
      </c>
      <c r="AV500" s="13" t="s">
        <v>164</v>
      </c>
      <c r="AW500" s="13" t="s">
        <v>33</v>
      </c>
      <c r="AX500" s="13" t="s">
        <v>76</v>
      </c>
      <c r="AY500" s="249" t="s">
        <v>156</v>
      </c>
    </row>
    <row r="501" s="14" customFormat="1">
      <c r="A501" s="14"/>
      <c r="B501" s="250"/>
      <c r="C501" s="251"/>
      <c r="D501" s="232" t="s">
        <v>170</v>
      </c>
      <c r="E501" s="252" t="s">
        <v>1</v>
      </c>
      <c r="F501" s="253" t="s">
        <v>172</v>
      </c>
      <c r="G501" s="251"/>
      <c r="H501" s="254">
        <v>227.72</v>
      </c>
      <c r="I501" s="255"/>
      <c r="J501" s="251"/>
      <c r="K501" s="251"/>
      <c r="L501" s="256"/>
      <c r="M501" s="257"/>
      <c r="N501" s="258"/>
      <c r="O501" s="258"/>
      <c r="P501" s="258"/>
      <c r="Q501" s="258"/>
      <c r="R501" s="258"/>
      <c r="S501" s="258"/>
      <c r="T501" s="25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0" t="s">
        <v>170</v>
      </c>
      <c r="AU501" s="260" t="s">
        <v>164</v>
      </c>
      <c r="AV501" s="14" t="s">
        <v>163</v>
      </c>
      <c r="AW501" s="14" t="s">
        <v>33</v>
      </c>
      <c r="AX501" s="14" t="s">
        <v>84</v>
      </c>
      <c r="AY501" s="260" t="s">
        <v>156</v>
      </c>
    </row>
    <row r="502" s="2" customFormat="1" ht="21.75" customHeight="1">
      <c r="A502" s="39"/>
      <c r="B502" s="40"/>
      <c r="C502" s="219" t="s">
        <v>642</v>
      </c>
      <c r="D502" s="219" t="s">
        <v>158</v>
      </c>
      <c r="E502" s="220" t="s">
        <v>643</v>
      </c>
      <c r="F502" s="221" t="s">
        <v>644</v>
      </c>
      <c r="G502" s="222" t="s">
        <v>161</v>
      </c>
      <c r="H502" s="223">
        <v>38.118000000000002</v>
      </c>
      <c r="I502" s="224"/>
      <c r="J502" s="225">
        <f>ROUND(I502*H502,2)</f>
        <v>0</v>
      </c>
      <c r="K502" s="221" t="s">
        <v>162</v>
      </c>
      <c r="L502" s="45"/>
      <c r="M502" s="226" t="s">
        <v>1</v>
      </c>
      <c r="N502" s="227" t="s">
        <v>42</v>
      </c>
      <c r="O502" s="92"/>
      <c r="P502" s="228">
        <f>O502*H502</f>
        <v>0</v>
      </c>
      <c r="Q502" s="228">
        <v>0.0010399999999999999</v>
      </c>
      <c r="R502" s="228">
        <f>Q502*H502</f>
        <v>0.039642719999999999</v>
      </c>
      <c r="S502" s="228">
        <v>6.0000000000000002E-05</v>
      </c>
      <c r="T502" s="229">
        <f>S502*H502</f>
        <v>0.0022870800000000004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0" t="s">
        <v>163</v>
      </c>
      <c r="AT502" s="230" t="s">
        <v>158</v>
      </c>
      <c r="AU502" s="230" t="s">
        <v>164</v>
      </c>
      <c r="AY502" s="18" t="s">
        <v>156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8" t="s">
        <v>164</v>
      </c>
      <c r="BK502" s="231">
        <f>ROUND(I502*H502,2)</f>
        <v>0</v>
      </c>
      <c r="BL502" s="18" t="s">
        <v>163</v>
      </c>
      <c r="BM502" s="230" t="s">
        <v>645</v>
      </c>
    </row>
    <row r="503" s="2" customFormat="1">
      <c r="A503" s="39"/>
      <c r="B503" s="40"/>
      <c r="C503" s="41"/>
      <c r="D503" s="232" t="s">
        <v>166</v>
      </c>
      <c r="E503" s="41"/>
      <c r="F503" s="233" t="s">
        <v>646</v>
      </c>
      <c r="G503" s="41"/>
      <c r="H503" s="41"/>
      <c r="I503" s="234"/>
      <c r="J503" s="41"/>
      <c r="K503" s="41"/>
      <c r="L503" s="45"/>
      <c r="M503" s="235"/>
      <c r="N503" s="236"/>
      <c r="O503" s="92"/>
      <c r="P503" s="92"/>
      <c r="Q503" s="92"/>
      <c r="R503" s="92"/>
      <c r="S503" s="92"/>
      <c r="T503" s="93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166</v>
      </c>
      <c r="AU503" s="18" t="s">
        <v>164</v>
      </c>
    </row>
    <row r="504" s="2" customFormat="1">
      <c r="A504" s="39"/>
      <c r="B504" s="40"/>
      <c r="C504" s="41"/>
      <c r="D504" s="237" t="s">
        <v>168</v>
      </c>
      <c r="E504" s="41"/>
      <c r="F504" s="238" t="s">
        <v>647</v>
      </c>
      <c r="G504" s="41"/>
      <c r="H504" s="41"/>
      <c r="I504" s="234"/>
      <c r="J504" s="41"/>
      <c r="K504" s="41"/>
      <c r="L504" s="45"/>
      <c r="M504" s="235"/>
      <c r="N504" s="236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168</v>
      </c>
      <c r="AU504" s="18" t="s">
        <v>164</v>
      </c>
    </row>
    <row r="505" s="13" customFormat="1">
      <c r="A505" s="13"/>
      <c r="B505" s="239"/>
      <c r="C505" s="240"/>
      <c r="D505" s="232" t="s">
        <v>170</v>
      </c>
      <c r="E505" s="241" t="s">
        <v>1</v>
      </c>
      <c r="F505" s="242" t="s">
        <v>648</v>
      </c>
      <c r="G505" s="240"/>
      <c r="H505" s="243">
        <v>20.170000000000002</v>
      </c>
      <c r="I505" s="244"/>
      <c r="J505" s="240"/>
      <c r="K505" s="240"/>
      <c r="L505" s="245"/>
      <c r="M505" s="246"/>
      <c r="N505" s="247"/>
      <c r="O505" s="247"/>
      <c r="P505" s="247"/>
      <c r="Q505" s="247"/>
      <c r="R505" s="247"/>
      <c r="S505" s="247"/>
      <c r="T505" s="248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9" t="s">
        <v>170</v>
      </c>
      <c r="AU505" s="249" t="s">
        <v>164</v>
      </c>
      <c r="AV505" s="13" t="s">
        <v>164</v>
      </c>
      <c r="AW505" s="13" t="s">
        <v>33</v>
      </c>
      <c r="AX505" s="13" t="s">
        <v>76</v>
      </c>
      <c r="AY505" s="249" t="s">
        <v>156</v>
      </c>
    </row>
    <row r="506" s="13" customFormat="1">
      <c r="A506" s="13"/>
      <c r="B506" s="239"/>
      <c r="C506" s="240"/>
      <c r="D506" s="232" t="s">
        <v>170</v>
      </c>
      <c r="E506" s="241" t="s">
        <v>1</v>
      </c>
      <c r="F506" s="242" t="s">
        <v>649</v>
      </c>
      <c r="G506" s="240"/>
      <c r="H506" s="243">
        <v>17.948</v>
      </c>
      <c r="I506" s="244"/>
      <c r="J506" s="240"/>
      <c r="K506" s="240"/>
      <c r="L506" s="245"/>
      <c r="M506" s="246"/>
      <c r="N506" s="247"/>
      <c r="O506" s="247"/>
      <c r="P506" s="247"/>
      <c r="Q506" s="247"/>
      <c r="R506" s="247"/>
      <c r="S506" s="247"/>
      <c r="T506" s="24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9" t="s">
        <v>170</v>
      </c>
      <c r="AU506" s="249" t="s">
        <v>164</v>
      </c>
      <c r="AV506" s="13" t="s">
        <v>164</v>
      </c>
      <c r="AW506" s="13" t="s">
        <v>33</v>
      </c>
      <c r="AX506" s="13" t="s">
        <v>76</v>
      </c>
      <c r="AY506" s="249" t="s">
        <v>156</v>
      </c>
    </row>
    <row r="507" s="14" customFormat="1">
      <c r="A507" s="14"/>
      <c r="B507" s="250"/>
      <c r="C507" s="251"/>
      <c r="D507" s="232" t="s">
        <v>170</v>
      </c>
      <c r="E507" s="252" t="s">
        <v>1</v>
      </c>
      <c r="F507" s="253" t="s">
        <v>172</v>
      </c>
      <c r="G507" s="251"/>
      <c r="H507" s="254">
        <v>38.118000000000002</v>
      </c>
      <c r="I507" s="255"/>
      <c r="J507" s="251"/>
      <c r="K507" s="251"/>
      <c r="L507" s="256"/>
      <c r="M507" s="257"/>
      <c r="N507" s="258"/>
      <c r="O507" s="258"/>
      <c r="P507" s="258"/>
      <c r="Q507" s="258"/>
      <c r="R507" s="258"/>
      <c r="S507" s="258"/>
      <c r="T507" s="259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0" t="s">
        <v>170</v>
      </c>
      <c r="AU507" s="260" t="s">
        <v>164</v>
      </c>
      <c r="AV507" s="14" t="s">
        <v>163</v>
      </c>
      <c r="AW507" s="14" t="s">
        <v>33</v>
      </c>
      <c r="AX507" s="14" t="s">
        <v>84</v>
      </c>
      <c r="AY507" s="260" t="s">
        <v>156</v>
      </c>
    </row>
    <row r="508" s="2" customFormat="1" ht="49.05" customHeight="1">
      <c r="A508" s="39"/>
      <c r="B508" s="40"/>
      <c r="C508" s="219" t="s">
        <v>650</v>
      </c>
      <c r="D508" s="219" t="s">
        <v>158</v>
      </c>
      <c r="E508" s="220" t="s">
        <v>651</v>
      </c>
      <c r="F508" s="221" t="s">
        <v>652</v>
      </c>
      <c r="G508" s="222" t="s">
        <v>161</v>
      </c>
      <c r="H508" s="223">
        <v>96.319999999999993</v>
      </c>
      <c r="I508" s="224"/>
      <c r="J508" s="225">
        <f>ROUND(I508*H508,2)</f>
        <v>0</v>
      </c>
      <c r="K508" s="221" t="s">
        <v>162</v>
      </c>
      <c r="L508" s="45"/>
      <c r="M508" s="226" t="s">
        <v>1</v>
      </c>
      <c r="N508" s="227" t="s">
        <v>42</v>
      </c>
      <c r="O508" s="92"/>
      <c r="P508" s="228">
        <f>O508*H508</f>
        <v>0</v>
      </c>
      <c r="Q508" s="228">
        <v>0.011599999999999999</v>
      </c>
      <c r="R508" s="228">
        <f>Q508*H508</f>
        <v>1.1173119999999999</v>
      </c>
      <c r="S508" s="228">
        <v>0</v>
      </c>
      <c r="T508" s="22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0" t="s">
        <v>163</v>
      </c>
      <c r="AT508" s="230" t="s">
        <v>158</v>
      </c>
      <c r="AU508" s="230" t="s">
        <v>164</v>
      </c>
      <c r="AY508" s="18" t="s">
        <v>156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8" t="s">
        <v>164</v>
      </c>
      <c r="BK508" s="231">
        <f>ROUND(I508*H508,2)</f>
        <v>0</v>
      </c>
      <c r="BL508" s="18" t="s">
        <v>163</v>
      </c>
      <c r="BM508" s="230" t="s">
        <v>653</v>
      </c>
    </row>
    <row r="509" s="2" customFormat="1">
      <c r="A509" s="39"/>
      <c r="B509" s="40"/>
      <c r="C509" s="41"/>
      <c r="D509" s="232" t="s">
        <v>166</v>
      </c>
      <c r="E509" s="41"/>
      <c r="F509" s="233" t="s">
        <v>654</v>
      </c>
      <c r="G509" s="41"/>
      <c r="H509" s="41"/>
      <c r="I509" s="234"/>
      <c r="J509" s="41"/>
      <c r="K509" s="41"/>
      <c r="L509" s="45"/>
      <c r="M509" s="235"/>
      <c r="N509" s="236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166</v>
      </c>
      <c r="AU509" s="18" t="s">
        <v>164</v>
      </c>
    </row>
    <row r="510" s="2" customFormat="1">
      <c r="A510" s="39"/>
      <c r="B510" s="40"/>
      <c r="C510" s="41"/>
      <c r="D510" s="237" t="s">
        <v>168</v>
      </c>
      <c r="E510" s="41"/>
      <c r="F510" s="238" t="s">
        <v>655</v>
      </c>
      <c r="G510" s="41"/>
      <c r="H510" s="41"/>
      <c r="I510" s="234"/>
      <c r="J510" s="41"/>
      <c r="K510" s="41"/>
      <c r="L510" s="45"/>
      <c r="M510" s="235"/>
      <c r="N510" s="236"/>
      <c r="O510" s="92"/>
      <c r="P510" s="92"/>
      <c r="Q510" s="92"/>
      <c r="R510" s="92"/>
      <c r="S510" s="92"/>
      <c r="T510" s="93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168</v>
      </c>
      <c r="AU510" s="18" t="s">
        <v>164</v>
      </c>
    </row>
    <row r="511" s="13" customFormat="1">
      <c r="A511" s="13"/>
      <c r="B511" s="239"/>
      <c r="C511" s="240"/>
      <c r="D511" s="232" t="s">
        <v>170</v>
      </c>
      <c r="E511" s="241" t="s">
        <v>1</v>
      </c>
      <c r="F511" s="242" t="s">
        <v>656</v>
      </c>
      <c r="G511" s="240"/>
      <c r="H511" s="243">
        <v>101.04000000000001</v>
      </c>
      <c r="I511" s="244"/>
      <c r="J511" s="240"/>
      <c r="K511" s="240"/>
      <c r="L511" s="245"/>
      <c r="M511" s="246"/>
      <c r="N511" s="247"/>
      <c r="O511" s="247"/>
      <c r="P511" s="247"/>
      <c r="Q511" s="247"/>
      <c r="R511" s="247"/>
      <c r="S511" s="247"/>
      <c r="T511" s="24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9" t="s">
        <v>170</v>
      </c>
      <c r="AU511" s="249" t="s">
        <v>164</v>
      </c>
      <c r="AV511" s="13" t="s">
        <v>164</v>
      </c>
      <c r="AW511" s="13" t="s">
        <v>33</v>
      </c>
      <c r="AX511" s="13" t="s">
        <v>76</v>
      </c>
      <c r="AY511" s="249" t="s">
        <v>156</v>
      </c>
    </row>
    <row r="512" s="13" customFormat="1">
      <c r="A512" s="13"/>
      <c r="B512" s="239"/>
      <c r="C512" s="240"/>
      <c r="D512" s="232" t="s">
        <v>170</v>
      </c>
      <c r="E512" s="241" t="s">
        <v>1</v>
      </c>
      <c r="F512" s="242" t="s">
        <v>657</v>
      </c>
      <c r="G512" s="240"/>
      <c r="H512" s="243">
        <v>-4.7199999999999998</v>
      </c>
      <c r="I512" s="244"/>
      <c r="J512" s="240"/>
      <c r="K512" s="240"/>
      <c r="L512" s="245"/>
      <c r="M512" s="246"/>
      <c r="N512" s="247"/>
      <c r="O512" s="247"/>
      <c r="P512" s="247"/>
      <c r="Q512" s="247"/>
      <c r="R512" s="247"/>
      <c r="S512" s="247"/>
      <c r="T512" s="24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9" t="s">
        <v>170</v>
      </c>
      <c r="AU512" s="249" t="s">
        <v>164</v>
      </c>
      <c r="AV512" s="13" t="s">
        <v>164</v>
      </c>
      <c r="AW512" s="13" t="s">
        <v>33</v>
      </c>
      <c r="AX512" s="13" t="s">
        <v>76</v>
      </c>
      <c r="AY512" s="249" t="s">
        <v>156</v>
      </c>
    </row>
    <row r="513" s="14" customFormat="1">
      <c r="A513" s="14"/>
      <c r="B513" s="250"/>
      <c r="C513" s="251"/>
      <c r="D513" s="232" t="s">
        <v>170</v>
      </c>
      <c r="E513" s="252" t="s">
        <v>1</v>
      </c>
      <c r="F513" s="253" t="s">
        <v>172</v>
      </c>
      <c r="G513" s="251"/>
      <c r="H513" s="254">
        <v>96.319999999999993</v>
      </c>
      <c r="I513" s="255"/>
      <c r="J513" s="251"/>
      <c r="K513" s="251"/>
      <c r="L513" s="256"/>
      <c r="M513" s="257"/>
      <c r="N513" s="258"/>
      <c r="O513" s="258"/>
      <c r="P513" s="258"/>
      <c r="Q513" s="258"/>
      <c r="R513" s="258"/>
      <c r="S513" s="258"/>
      <c r="T513" s="25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0" t="s">
        <v>170</v>
      </c>
      <c r="AU513" s="260" t="s">
        <v>164</v>
      </c>
      <c r="AV513" s="14" t="s">
        <v>163</v>
      </c>
      <c r="AW513" s="14" t="s">
        <v>33</v>
      </c>
      <c r="AX513" s="14" t="s">
        <v>84</v>
      </c>
      <c r="AY513" s="260" t="s">
        <v>156</v>
      </c>
    </row>
    <row r="514" s="2" customFormat="1" ht="24.15" customHeight="1">
      <c r="A514" s="39"/>
      <c r="B514" s="40"/>
      <c r="C514" s="261" t="s">
        <v>658</v>
      </c>
      <c r="D514" s="261" t="s">
        <v>241</v>
      </c>
      <c r="E514" s="262" t="s">
        <v>659</v>
      </c>
      <c r="F514" s="263" t="s">
        <v>660</v>
      </c>
      <c r="G514" s="264" t="s">
        <v>161</v>
      </c>
      <c r="H514" s="265">
        <v>101.136</v>
      </c>
      <c r="I514" s="266"/>
      <c r="J514" s="267">
        <f>ROUND(I514*H514,2)</f>
        <v>0</v>
      </c>
      <c r="K514" s="263" t="s">
        <v>162</v>
      </c>
      <c r="L514" s="268"/>
      <c r="M514" s="269" t="s">
        <v>1</v>
      </c>
      <c r="N514" s="270" t="s">
        <v>42</v>
      </c>
      <c r="O514" s="92"/>
      <c r="P514" s="228">
        <f>O514*H514</f>
        <v>0</v>
      </c>
      <c r="Q514" s="228">
        <v>0.0155</v>
      </c>
      <c r="R514" s="228">
        <f>Q514*H514</f>
        <v>1.5676079999999999</v>
      </c>
      <c r="S514" s="228">
        <v>0</v>
      </c>
      <c r="T514" s="229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0" t="s">
        <v>219</v>
      </c>
      <c r="AT514" s="230" t="s">
        <v>241</v>
      </c>
      <c r="AU514" s="230" t="s">
        <v>164</v>
      </c>
      <c r="AY514" s="18" t="s">
        <v>156</v>
      </c>
      <c r="BE514" s="231">
        <f>IF(N514="základní",J514,0)</f>
        <v>0</v>
      </c>
      <c r="BF514" s="231">
        <f>IF(N514="snížená",J514,0)</f>
        <v>0</v>
      </c>
      <c r="BG514" s="231">
        <f>IF(N514="zákl. přenesená",J514,0)</f>
        <v>0</v>
      </c>
      <c r="BH514" s="231">
        <f>IF(N514="sníž. přenesená",J514,0)</f>
        <v>0</v>
      </c>
      <c r="BI514" s="231">
        <f>IF(N514="nulová",J514,0)</f>
        <v>0</v>
      </c>
      <c r="BJ514" s="18" t="s">
        <v>164</v>
      </c>
      <c r="BK514" s="231">
        <f>ROUND(I514*H514,2)</f>
        <v>0</v>
      </c>
      <c r="BL514" s="18" t="s">
        <v>163</v>
      </c>
      <c r="BM514" s="230" t="s">
        <v>661</v>
      </c>
    </row>
    <row r="515" s="2" customFormat="1">
      <c r="A515" s="39"/>
      <c r="B515" s="40"/>
      <c r="C515" s="41"/>
      <c r="D515" s="232" t="s">
        <v>166</v>
      </c>
      <c r="E515" s="41"/>
      <c r="F515" s="233" t="s">
        <v>660</v>
      </c>
      <c r="G515" s="41"/>
      <c r="H515" s="41"/>
      <c r="I515" s="234"/>
      <c r="J515" s="41"/>
      <c r="K515" s="41"/>
      <c r="L515" s="45"/>
      <c r="M515" s="235"/>
      <c r="N515" s="236"/>
      <c r="O515" s="92"/>
      <c r="P515" s="92"/>
      <c r="Q515" s="92"/>
      <c r="R515" s="92"/>
      <c r="S515" s="92"/>
      <c r="T515" s="93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166</v>
      </c>
      <c r="AU515" s="18" t="s">
        <v>164</v>
      </c>
    </row>
    <row r="516" s="13" customFormat="1">
      <c r="A516" s="13"/>
      <c r="B516" s="239"/>
      <c r="C516" s="240"/>
      <c r="D516" s="232" t="s">
        <v>170</v>
      </c>
      <c r="E516" s="240"/>
      <c r="F516" s="242" t="s">
        <v>662</v>
      </c>
      <c r="G516" s="240"/>
      <c r="H516" s="243">
        <v>101.136</v>
      </c>
      <c r="I516" s="244"/>
      <c r="J516" s="240"/>
      <c r="K516" s="240"/>
      <c r="L516" s="245"/>
      <c r="M516" s="246"/>
      <c r="N516" s="247"/>
      <c r="O516" s="247"/>
      <c r="P516" s="247"/>
      <c r="Q516" s="247"/>
      <c r="R516" s="247"/>
      <c r="S516" s="247"/>
      <c r="T516" s="24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9" t="s">
        <v>170</v>
      </c>
      <c r="AU516" s="249" t="s">
        <v>164</v>
      </c>
      <c r="AV516" s="13" t="s">
        <v>164</v>
      </c>
      <c r="AW516" s="13" t="s">
        <v>4</v>
      </c>
      <c r="AX516" s="13" t="s">
        <v>84</v>
      </c>
      <c r="AY516" s="249" t="s">
        <v>156</v>
      </c>
    </row>
    <row r="517" s="2" customFormat="1" ht="24.15" customHeight="1">
      <c r="A517" s="39"/>
      <c r="B517" s="40"/>
      <c r="C517" s="219" t="s">
        <v>663</v>
      </c>
      <c r="D517" s="219" t="s">
        <v>158</v>
      </c>
      <c r="E517" s="220" t="s">
        <v>664</v>
      </c>
      <c r="F517" s="221" t="s">
        <v>665</v>
      </c>
      <c r="G517" s="222" t="s">
        <v>256</v>
      </c>
      <c r="H517" s="223">
        <v>137.25</v>
      </c>
      <c r="I517" s="224"/>
      <c r="J517" s="225">
        <f>ROUND(I517*H517,2)</f>
        <v>0</v>
      </c>
      <c r="K517" s="221" t="s">
        <v>162</v>
      </c>
      <c r="L517" s="45"/>
      <c r="M517" s="226" t="s">
        <v>1</v>
      </c>
      <c r="N517" s="227" t="s">
        <v>42</v>
      </c>
      <c r="O517" s="92"/>
      <c r="P517" s="228">
        <f>O517*H517</f>
        <v>0</v>
      </c>
      <c r="Q517" s="228">
        <v>0</v>
      </c>
      <c r="R517" s="228">
        <f>Q517*H517</f>
        <v>0</v>
      </c>
      <c r="S517" s="228">
        <v>0</v>
      </c>
      <c r="T517" s="229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0" t="s">
        <v>163</v>
      </c>
      <c r="AT517" s="230" t="s">
        <v>158</v>
      </c>
      <c r="AU517" s="230" t="s">
        <v>164</v>
      </c>
      <c r="AY517" s="18" t="s">
        <v>156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18" t="s">
        <v>164</v>
      </c>
      <c r="BK517" s="231">
        <f>ROUND(I517*H517,2)</f>
        <v>0</v>
      </c>
      <c r="BL517" s="18" t="s">
        <v>163</v>
      </c>
      <c r="BM517" s="230" t="s">
        <v>666</v>
      </c>
    </row>
    <row r="518" s="2" customFormat="1">
      <c r="A518" s="39"/>
      <c r="B518" s="40"/>
      <c r="C518" s="41"/>
      <c r="D518" s="232" t="s">
        <v>166</v>
      </c>
      <c r="E518" s="41"/>
      <c r="F518" s="233" t="s">
        <v>667</v>
      </c>
      <c r="G518" s="41"/>
      <c r="H518" s="41"/>
      <c r="I518" s="234"/>
      <c r="J518" s="41"/>
      <c r="K518" s="41"/>
      <c r="L518" s="45"/>
      <c r="M518" s="235"/>
      <c r="N518" s="236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166</v>
      </c>
      <c r="AU518" s="18" t="s">
        <v>164</v>
      </c>
    </row>
    <row r="519" s="2" customFormat="1">
      <c r="A519" s="39"/>
      <c r="B519" s="40"/>
      <c r="C519" s="41"/>
      <c r="D519" s="237" t="s">
        <v>168</v>
      </c>
      <c r="E519" s="41"/>
      <c r="F519" s="238" t="s">
        <v>668</v>
      </c>
      <c r="G519" s="41"/>
      <c r="H519" s="41"/>
      <c r="I519" s="234"/>
      <c r="J519" s="41"/>
      <c r="K519" s="41"/>
      <c r="L519" s="45"/>
      <c r="M519" s="235"/>
      <c r="N519" s="236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168</v>
      </c>
      <c r="AU519" s="18" t="s">
        <v>164</v>
      </c>
    </row>
    <row r="520" s="13" customFormat="1">
      <c r="A520" s="13"/>
      <c r="B520" s="239"/>
      <c r="C520" s="240"/>
      <c r="D520" s="232" t="s">
        <v>170</v>
      </c>
      <c r="E520" s="241" t="s">
        <v>1</v>
      </c>
      <c r="F520" s="242" t="s">
        <v>669</v>
      </c>
      <c r="G520" s="240"/>
      <c r="H520" s="243">
        <v>18.75</v>
      </c>
      <c r="I520" s="244"/>
      <c r="J520" s="240"/>
      <c r="K520" s="240"/>
      <c r="L520" s="245"/>
      <c r="M520" s="246"/>
      <c r="N520" s="247"/>
      <c r="O520" s="247"/>
      <c r="P520" s="247"/>
      <c r="Q520" s="247"/>
      <c r="R520" s="247"/>
      <c r="S520" s="247"/>
      <c r="T520" s="24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9" t="s">
        <v>170</v>
      </c>
      <c r="AU520" s="249" t="s">
        <v>164</v>
      </c>
      <c r="AV520" s="13" t="s">
        <v>164</v>
      </c>
      <c r="AW520" s="13" t="s">
        <v>33</v>
      </c>
      <c r="AX520" s="13" t="s">
        <v>76</v>
      </c>
      <c r="AY520" s="249" t="s">
        <v>156</v>
      </c>
    </row>
    <row r="521" s="13" customFormat="1">
      <c r="A521" s="13"/>
      <c r="B521" s="239"/>
      <c r="C521" s="240"/>
      <c r="D521" s="232" t="s">
        <v>170</v>
      </c>
      <c r="E521" s="241" t="s">
        <v>1</v>
      </c>
      <c r="F521" s="242" t="s">
        <v>670</v>
      </c>
      <c r="G521" s="240"/>
      <c r="H521" s="243">
        <v>16.359999999999999</v>
      </c>
      <c r="I521" s="244"/>
      <c r="J521" s="240"/>
      <c r="K521" s="240"/>
      <c r="L521" s="245"/>
      <c r="M521" s="246"/>
      <c r="N521" s="247"/>
      <c r="O521" s="247"/>
      <c r="P521" s="247"/>
      <c r="Q521" s="247"/>
      <c r="R521" s="247"/>
      <c r="S521" s="247"/>
      <c r="T521" s="24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9" t="s">
        <v>170</v>
      </c>
      <c r="AU521" s="249" t="s">
        <v>164</v>
      </c>
      <c r="AV521" s="13" t="s">
        <v>164</v>
      </c>
      <c r="AW521" s="13" t="s">
        <v>33</v>
      </c>
      <c r="AX521" s="13" t="s">
        <v>76</v>
      </c>
      <c r="AY521" s="249" t="s">
        <v>156</v>
      </c>
    </row>
    <row r="522" s="13" customFormat="1">
      <c r="A522" s="13"/>
      <c r="B522" s="239"/>
      <c r="C522" s="240"/>
      <c r="D522" s="232" t="s">
        <v>170</v>
      </c>
      <c r="E522" s="241" t="s">
        <v>1</v>
      </c>
      <c r="F522" s="242" t="s">
        <v>671</v>
      </c>
      <c r="G522" s="240"/>
      <c r="H522" s="243">
        <v>29.739999999999998</v>
      </c>
      <c r="I522" s="244"/>
      <c r="J522" s="240"/>
      <c r="K522" s="240"/>
      <c r="L522" s="245"/>
      <c r="M522" s="246"/>
      <c r="N522" s="247"/>
      <c r="O522" s="247"/>
      <c r="P522" s="247"/>
      <c r="Q522" s="247"/>
      <c r="R522" s="247"/>
      <c r="S522" s="247"/>
      <c r="T522" s="24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9" t="s">
        <v>170</v>
      </c>
      <c r="AU522" s="249" t="s">
        <v>164</v>
      </c>
      <c r="AV522" s="13" t="s">
        <v>164</v>
      </c>
      <c r="AW522" s="13" t="s">
        <v>33</v>
      </c>
      <c r="AX522" s="13" t="s">
        <v>76</v>
      </c>
      <c r="AY522" s="249" t="s">
        <v>156</v>
      </c>
    </row>
    <row r="523" s="13" customFormat="1">
      <c r="A523" s="13"/>
      <c r="B523" s="239"/>
      <c r="C523" s="240"/>
      <c r="D523" s="232" t="s">
        <v>170</v>
      </c>
      <c r="E523" s="241" t="s">
        <v>1</v>
      </c>
      <c r="F523" s="242" t="s">
        <v>672</v>
      </c>
      <c r="G523" s="240"/>
      <c r="H523" s="243">
        <v>5</v>
      </c>
      <c r="I523" s="244"/>
      <c r="J523" s="240"/>
      <c r="K523" s="240"/>
      <c r="L523" s="245"/>
      <c r="M523" s="246"/>
      <c r="N523" s="247"/>
      <c r="O523" s="247"/>
      <c r="P523" s="247"/>
      <c r="Q523" s="247"/>
      <c r="R523" s="247"/>
      <c r="S523" s="247"/>
      <c r="T523" s="24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9" t="s">
        <v>170</v>
      </c>
      <c r="AU523" s="249" t="s">
        <v>164</v>
      </c>
      <c r="AV523" s="13" t="s">
        <v>164</v>
      </c>
      <c r="AW523" s="13" t="s">
        <v>33</v>
      </c>
      <c r="AX523" s="13" t="s">
        <v>76</v>
      </c>
      <c r="AY523" s="249" t="s">
        <v>156</v>
      </c>
    </row>
    <row r="524" s="13" customFormat="1">
      <c r="A524" s="13"/>
      <c r="B524" s="239"/>
      <c r="C524" s="240"/>
      <c r="D524" s="232" t="s">
        <v>170</v>
      </c>
      <c r="E524" s="241" t="s">
        <v>1</v>
      </c>
      <c r="F524" s="242" t="s">
        <v>673</v>
      </c>
      <c r="G524" s="240"/>
      <c r="H524" s="243">
        <v>24</v>
      </c>
      <c r="I524" s="244"/>
      <c r="J524" s="240"/>
      <c r="K524" s="240"/>
      <c r="L524" s="245"/>
      <c r="M524" s="246"/>
      <c r="N524" s="247"/>
      <c r="O524" s="247"/>
      <c r="P524" s="247"/>
      <c r="Q524" s="247"/>
      <c r="R524" s="247"/>
      <c r="S524" s="247"/>
      <c r="T524" s="248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9" t="s">
        <v>170</v>
      </c>
      <c r="AU524" s="249" t="s">
        <v>164</v>
      </c>
      <c r="AV524" s="13" t="s">
        <v>164</v>
      </c>
      <c r="AW524" s="13" t="s">
        <v>33</v>
      </c>
      <c r="AX524" s="13" t="s">
        <v>76</v>
      </c>
      <c r="AY524" s="249" t="s">
        <v>156</v>
      </c>
    </row>
    <row r="525" s="13" customFormat="1">
      <c r="A525" s="13"/>
      <c r="B525" s="239"/>
      <c r="C525" s="240"/>
      <c r="D525" s="232" t="s">
        <v>170</v>
      </c>
      <c r="E525" s="241" t="s">
        <v>1</v>
      </c>
      <c r="F525" s="242" t="s">
        <v>674</v>
      </c>
      <c r="G525" s="240"/>
      <c r="H525" s="243">
        <v>14</v>
      </c>
      <c r="I525" s="244"/>
      <c r="J525" s="240"/>
      <c r="K525" s="240"/>
      <c r="L525" s="245"/>
      <c r="M525" s="246"/>
      <c r="N525" s="247"/>
      <c r="O525" s="247"/>
      <c r="P525" s="247"/>
      <c r="Q525" s="247"/>
      <c r="R525" s="247"/>
      <c r="S525" s="247"/>
      <c r="T525" s="24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9" t="s">
        <v>170</v>
      </c>
      <c r="AU525" s="249" t="s">
        <v>164</v>
      </c>
      <c r="AV525" s="13" t="s">
        <v>164</v>
      </c>
      <c r="AW525" s="13" t="s">
        <v>33</v>
      </c>
      <c r="AX525" s="13" t="s">
        <v>76</v>
      </c>
      <c r="AY525" s="249" t="s">
        <v>156</v>
      </c>
    </row>
    <row r="526" s="13" customFormat="1">
      <c r="A526" s="13"/>
      <c r="B526" s="239"/>
      <c r="C526" s="240"/>
      <c r="D526" s="232" t="s">
        <v>170</v>
      </c>
      <c r="E526" s="241" t="s">
        <v>1</v>
      </c>
      <c r="F526" s="242" t="s">
        <v>675</v>
      </c>
      <c r="G526" s="240"/>
      <c r="H526" s="243">
        <v>6.5</v>
      </c>
      <c r="I526" s="244"/>
      <c r="J526" s="240"/>
      <c r="K526" s="240"/>
      <c r="L526" s="245"/>
      <c r="M526" s="246"/>
      <c r="N526" s="247"/>
      <c r="O526" s="247"/>
      <c r="P526" s="247"/>
      <c r="Q526" s="247"/>
      <c r="R526" s="247"/>
      <c r="S526" s="247"/>
      <c r="T526" s="24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9" t="s">
        <v>170</v>
      </c>
      <c r="AU526" s="249" t="s">
        <v>164</v>
      </c>
      <c r="AV526" s="13" t="s">
        <v>164</v>
      </c>
      <c r="AW526" s="13" t="s">
        <v>33</v>
      </c>
      <c r="AX526" s="13" t="s">
        <v>76</v>
      </c>
      <c r="AY526" s="249" t="s">
        <v>156</v>
      </c>
    </row>
    <row r="527" s="13" customFormat="1">
      <c r="A527" s="13"/>
      <c r="B527" s="239"/>
      <c r="C527" s="240"/>
      <c r="D527" s="232" t="s">
        <v>170</v>
      </c>
      <c r="E527" s="241" t="s">
        <v>1</v>
      </c>
      <c r="F527" s="242" t="s">
        <v>676</v>
      </c>
      <c r="G527" s="240"/>
      <c r="H527" s="243">
        <v>5.5</v>
      </c>
      <c r="I527" s="244"/>
      <c r="J527" s="240"/>
      <c r="K527" s="240"/>
      <c r="L527" s="245"/>
      <c r="M527" s="246"/>
      <c r="N527" s="247"/>
      <c r="O527" s="247"/>
      <c r="P527" s="247"/>
      <c r="Q527" s="247"/>
      <c r="R527" s="247"/>
      <c r="S527" s="247"/>
      <c r="T527" s="24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9" t="s">
        <v>170</v>
      </c>
      <c r="AU527" s="249" t="s">
        <v>164</v>
      </c>
      <c r="AV527" s="13" t="s">
        <v>164</v>
      </c>
      <c r="AW527" s="13" t="s">
        <v>33</v>
      </c>
      <c r="AX527" s="13" t="s">
        <v>76</v>
      </c>
      <c r="AY527" s="249" t="s">
        <v>156</v>
      </c>
    </row>
    <row r="528" s="13" customFormat="1">
      <c r="A528" s="13"/>
      <c r="B528" s="239"/>
      <c r="C528" s="240"/>
      <c r="D528" s="232" t="s">
        <v>170</v>
      </c>
      <c r="E528" s="241" t="s">
        <v>1</v>
      </c>
      <c r="F528" s="242" t="s">
        <v>677</v>
      </c>
      <c r="G528" s="240"/>
      <c r="H528" s="243">
        <v>6</v>
      </c>
      <c r="I528" s="244"/>
      <c r="J528" s="240"/>
      <c r="K528" s="240"/>
      <c r="L528" s="245"/>
      <c r="M528" s="246"/>
      <c r="N528" s="247"/>
      <c r="O528" s="247"/>
      <c r="P528" s="247"/>
      <c r="Q528" s="247"/>
      <c r="R528" s="247"/>
      <c r="S528" s="247"/>
      <c r="T528" s="24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9" t="s">
        <v>170</v>
      </c>
      <c r="AU528" s="249" t="s">
        <v>164</v>
      </c>
      <c r="AV528" s="13" t="s">
        <v>164</v>
      </c>
      <c r="AW528" s="13" t="s">
        <v>33</v>
      </c>
      <c r="AX528" s="13" t="s">
        <v>76</v>
      </c>
      <c r="AY528" s="249" t="s">
        <v>156</v>
      </c>
    </row>
    <row r="529" s="13" customFormat="1">
      <c r="A529" s="13"/>
      <c r="B529" s="239"/>
      <c r="C529" s="240"/>
      <c r="D529" s="232" t="s">
        <v>170</v>
      </c>
      <c r="E529" s="241" t="s">
        <v>1</v>
      </c>
      <c r="F529" s="242" t="s">
        <v>678</v>
      </c>
      <c r="G529" s="240"/>
      <c r="H529" s="243">
        <v>11.4</v>
      </c>
      <c r="I529" s="244"/>
      <c r="J529" s="240"/>
      <c r="K529" s="240"/>
      <c r="L529" s="245"/>
      <c r="M529" s="246"/>
      <c r="N529" s="247"/>
      <c r="O529" s="247"/>
      <c r="P529" s="247"/>
      <c r="Q529" s="247"/>
      <c r="R529" s="247"/>
      <c r="S529" s="247"/>
      <c r="T529" s="24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9" t="s">
        <v>170</v>
      </c>
      <c r="AU529" s="249" t="s">
        <v>164</v>
      </c>
      <c r="AV529" s="13" t="s">
        <v>164</v>
      </c>
      <c r="AW529" s="13" t="s">
        <v>33</v>
      </c>
      <c r="AX529" s="13" t="s">
        <v>76</v>
      </c>
      <c r="AY529" s="249" t="s">
        <v>156</v>
      </c>
    </row>
    <row r="530" s="14" customFormat="1">
      <c r="A530" s="14"/>
      <c r="B530" s="250"/>
      <c r="C530" s="251"/>
      <c r="D530" s="232" t="s">
        <v>170</v>
      </c>
      <c r="E530" s="252" t="s">
        <v>1</v>
      </c>
      <c r="F530" s="253" t="s">
        <v>172</v>
      </c>
      <c r="G530" s="251"/>
      <c r="H530" s="254">
        <v>137.25</v>
      </c>
      <c r="I530" s="255"/>
      <c r="J530" s="251"/>
      <c r="K530" s="251"/>
      <c r="L530" s="256"/>
      <c r="M530" s="257"/>
      <c r="N530" s="258"/>
      <c r="O530" s="258"/>
      <c r="P530" s="258"/>
      <c r="Q530" s="258"/>
      <c r="R530" s="258"/>
      <c r="S530" s="258"/>
      <c r="T530" s="25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0" t="s">
        <v>170</v>
      </c>
      <c r="AU530" s="260" t="s">
        <v>164</v>
      </c>
      <c r="AV530" s="14" t="s">
        <v>163</v>
      </c>
      <c r="AW530" s="14" t="s">
        <v>33</v>
      </c>
      <c r="AX530" s="14" t="s">
        <v>84</v>
      </c>
      <c r="AY530" s="260" t="s">
        <v>156</v>
      </c>
    </row>
    <row r="531" s="2" customFormat="1" ht="24.15" customHeight="1">
      <c r="A531" s="39"/>
      <c r="B531" s="40"/>
      <c r="C531" s="261" t="s">
        <v>679</v>
      </c>
      <c r="D531" s="261" t="s">
        <v>241</v>
      </c>
      <c r="E531" s="262" t="s">
        <v>680</v>
      </c>
      <c r="F531" s="263" t="s">
        <v>681</v>
      </c>
      <c r="G531" s="264" t="s">
        <v>256</v>
      </c>
      <c r="H531" s="265">
        <v>164.69999999999999</v>
      </c>
      <c r="I531" s="266"/>
      <c r="J531" s="267">
        <f>ROUND(I531*H531,2)</f>
        <v>0</v>
      </c>
      <c r="K531" s="263" t="s">
        <v>162</v>
      </c>
      <c r="L531" s="268"/>
      <c r="M531" s="269" t="s">
        <v>1</v>
      </c>
      <c r="N531" s="270" t="s">
        <v>42</v>
      </c>
      <c r="O531" s="92"/>
      <c r="P531" s="228">
        <f>O531*H531</f>
        <v>0</v>
      </c>
      <c r="Q531" s="228">
        <v>0.00010000000000000001</v>
      </c>
      <c r="R531" s="228">
        <f>Q531*H531</f>
        <v>0.016469999999999999</v>
      </c>
      <c r="S531" s="228">
        <v>0</v>
      </c>
      <c r="T531" s="229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0" t="s">
        <v>219</v>
      </c>
      <c r="AT531" s="230" t="s">
        <v>241</v>
      </c>
      <c r="AU531" s="230" t="s">
        <v>164</v>
      </c>
      <c r="AY531" s="18" t="s">
        <v>156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18" t="s">
        <v>164</v>
      </c>
      <c r="BK531" s="231">
        <f>ROUND(I531*H531,2)</f>
        <v>0</v>
      </c>
      <c r="BL531" s="18" t="s">
        <v>163</v>
      </c>
      <c r="BM531" s="230" t="s">
        <v>682</v>
      </c>
    </row>
    <row r="532" s="2" customFormat="1">
      <c r="A532" s="39"/>
      <c r="B532" s="40"/>
      <c r="C532" s="41"/>
      <c r="D532" s="232" t="s">
        <v>166</v>
      </c>
      <c r="E532" s="41"/>
      <c r="F532" s="233" t="s">
        <v>681</v>
      </c>
      <c r="G532" s="41"/>
      <c r="H532" s="41"/>
      <c r="I532" s="234"/>
      <c r="J532" s="41"/>
      <c r="K532" s="41"/>
      <c r="L532" s="45"/>
      <c r="M532" s="235"/>
      <c r="N532" s="236"/>
      <c r="O532" s="92"/>
      <c r="P532" s="92"/>
      <c r="Q532" s="92"/>
      <c r="R532" s="92"/>
      <c r="S532" s="92"/>
      <c r="T532" s="93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166</v>
      </c>
      <c r="AU532" s="18" t="s">
        <v>164</v>
      </c>
    </row>
    <row r="533" s="13" customFormat="1">
      <c r="A533" s="13"/>
      <c r="B533" s="239"/>
      <c r="C533" s="240"/>
      <c r="D533" s="232" t="s">
        <v>170</v>
      </c>
      <c r="E533" s="240"/>
      <c r="F533" s="242" t="s">
        <v>683</v>
      </c>
      <c r="G533" s="240"/>
      <c r="H533" s="243">
        <v>164.69999999999999</v>
      </c>
      <c r="I533" s="244"/>
      <c r="J533" s="240"/>
      <c r="K533" s="240"/>
      <c r="L533" s="245"/>
      <c r="M533" s="246"/>
      <c r="N533" s="247"/>
      <c r="O533" s="247"/>
      <c r="P533" s="247"/>
      <c r="Q533" s="247"/>
      <c r="R533" s="247"/>
      <c r="S533" s="247"/>
      <c r="T533" s="24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9" t="s">
        <v>170</v>
      </c>
      <c r="AU533" s="249" t="s">
        <v>164</v>
      </c>
      <c r="AV533" s="13" t="s">
        <v>164</v>
      </c>
      <c r="AW533" s="13" t="s">
        <v>4</v>
      </c>
      <c r="AX533" s="13" t="s">
        <v>84</v>
      </c>
      <c r="AY533" s="249" t="s">
        <v>156</v>
      </c>
    </row>
    <row r="534" s="2" customFormat="1" ht="24.15" customHeight="1">
      <c r="A534" s="39"/>
      <c r="B534" s="40"/>
      <c r="C534" s="219" t="s">
        <v>684</v>
      </c>
      <c r="D534" s="219" t="s">
        <v>158</v>
      </c>
      <c r="E534" s="220" t="s">
        <v>685</v>
      </c>
      <c r="F534" s="221" t="s">
        <v>686</v>
      </c>
      <c r="G534" s="222" t="s">
        <v>256</v>
      </c>
      <c r="H534" s="223">
        <v>118.5</v>
      </c>
      <c r="I534" s="224"/>
      <c r="J534" s="225">
        <f>ROUND(I534*H534,2)</f>
        <v>0</v>
      </c>
      <c r="K534" s="221" t="s">
        <v>162</v>
      </c>
      <c r="L534" s="45"/>
      <c r="M534" s="226" t="s">
        <v>1</v>
      </c>
      <c r="N534" s="227" t="s">
        <v>42</v>
      </c>
      <c r="O534" s="92"/>
      <c r="P534" s="228">
        <f>O534*H534</f>
        <v>0</v>
      </c>
      <c r="Q534" s="228">
        <v>0</v>
      </c>
      <c r="R534" s="228">
        <f>Q534*H534</f>
        <v>0</v>
      </c>
      <c r="S534" s="228">
        <v>0</v>
      </c>
      <c r="T534" s="229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0" t="s">
        <v>163</v>
      </c>
      <c r="AT534" s="230" t="s">
        <v>158</v>
      </c>
      <c r="AU534" s="230" t="s">
        <v>164</v>
      </c>
      <c r="AY534" s="18" t="s">
        <v>156</v>
      </c>
      <c r="BE534" s="231">
        <f>IF(N534="základní",J534,0)</f>
        <v>0</v>
      </c>
      <c r="BF534" s="231">
        <f>IF(N534="snížená",J534,0)</f>
        <v>0</v>
      </c>
      <c r="BG534" s="231">
        <f>IF(N534="zákl. přenesená",J534,0)</f>
        <v>0</v>
      </c>
      <c r="BH534" s="231">
        <f>IF(N534="sníž. přenesená",J534,0)</f>
        <v>0</v>
      </c>
      <c r="BI534" s="231">
        <f>IF(N534="nulová",J534,0)</f>
        <v>0</v>
      </c>
      <c r="BJ534" s="18" t="s">
        <v>164</v>
      </c>
      <c r="BK534" s="231">
        <f>ROUND(I534*H534,2)</f>
        <v>0</v>
      </c>
      <c r="BL534" s="18" t="s">
        <v>163</v>
      </c>
      <c r="BM534" s="230" t="s">
        <v>687</v>
      </c>
    </row>
    <row r="535" s="2" customFormat="1">
      <c r="A535" s="39"/>
      <c r="B535" s="40"/>
      <c r="C535" s="41"/>
      <c r="D535" s="232" t="s">
        <v>166</v>
      </c>
      <c r="E535" s="41"/>
      <c r="F535" s="233" t="s">
        <v>688</v>
      </c>
      <c r="G535" s="41"/>
      <c r="H535" s="41"/>
      <c r="I535" s="234"/>
      <c r="J535" s="41"/>
      <c r="K535" s="41"/>
      <c r="L535" s="45"/>
      <c r="M535" s="235"/>
      <c r="N535" s="236"/>
      <c r="O535" s="92"/>
      <c r="P535" s="92"/>
      <c r="Q535" s="92"/>
      <c r="R535" s="92"/>
      <c r="S535" s="92"/>
      <c r="T535" s="93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166</v>
      </c>
      <c r="AU535" s="18" t="s">
        <v>164</v>
      </c>
    </row>
    <row r="536" s="2" customFormat="1">
      <c r="A536" s="39"/>
      <c r="B536" s="40"/>
      <c r="C536" s="41"/>
      <c r="D536" s="237" t="s">
        <v>168</v>
      </c>
      <c r="E536" s="41"/>
      <c r="F536" s="238" t="s">
        <v>689</v>
      </c>
      <c r="G536" s="41"/>
      <c r="H536" s="41"/>
      <c r="I536" s="234"/>
      <c r="J536" s="41"/>
      <c r="K536" s="41"/>
      <c r="L536" s="45"/>
      <c r="M536" s="235"/>
      <c r="N536" s="236"/>
      <c r="O536" s="92"/>
      <c r="P536" s="92"/>
      <c r="Q536" s="92"/>
      <c r="R536" s="92"/>
      <c r="S536" s="92"/>
      <c r="T536" s="93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168</v>
      </c>
      <c r="AU536" s="18" t="s">
        <v>164</v>
      </c>
    </row>
    <row r="537" s="13" customFormat="1">
      <c r="A537" s="13"/>
      <c r="B537" s="239"/>
      <c r="C537" s="240"/>
      <c r="D537" s="232" t="s">
        <v>170</v>
      </c>
      <c r="E537" s="241" t="s">
        <v>1</v>
      </c>
      <c r="F537" s="242" t="s">
        <v>670</v>
      </c>
      <c r="G537" s="240"/>
      <c r="H537" s="243">
        <v>16.359999999999999</v>
      </c>
      <c r="I537" s="244"/>
      <c r="J537" s="240"/>
      <c r="K537" s="240"/>
      <c r="L537" s="245"/>
      <c r="M537" s="246"/>
      <c r="N537" s="247"/>
      <c r="O537" s="247"/>
      <c r="P537" s="247"/>
      <c r="Q537" s="247"/>
      <c r="R537" s="247"/>
      <c r="S537" s="247"/>
      <c r="T537" s="24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9" t="s">
        <v>170</v>
      </c>
      <c r="AU537" s="249" t="s">
        <v>164</v>
      </c>
      <c r="AV537" s="13" t="s">
        <v>164</v>
      </c>
      <c r="AW537" s="13" t="s">
        <v>33</v>
      </c>
      <c r="AX537" s="13" t="s">
        <v>76</v>
      </c>
      <c r="AY537" s="249" t="s">
        <v>156</v>
      </c>
    </row>
    <row r="538" s="13" customFormat="1">
      <c r="A538" s="13"/>
      <c r="B538" s="239"/>
      <c r="C538" s="240"/>
      <c r="D538" s="232" t="s">
        <v>170</v>
      </c>
      <c r="E538" s="241" t="s">
        <v>1</v>
      </c>
      <c r="F538" s="242" t="s">
        <v>671</v>
      </c>
      <c r="G538" s="240"/>
      <c r="H538" s="243">
        <v>29.739999999999998</v>
      </c>
      <c r="I538" s="244"/>
      <c r="J538" s="240"/>
      <c r="K538" s="240"/>
      <c r="L538" s="245"/>
      <c r="M538" s="246"/>
      <c r="N538" s="247"/>
      <c r="O538" s="247"/>
      <c r="P538" s="247"/>
      <c r="Q538" s="247"/>
      <c r="R538" s="247"/>
      <c r="S538" s="247"/>
      <c r="T538" s="24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9" t="s">
        <v>170</v>
      </c>
      <c r="AU538" s="249" t="s">
        <v>164</v>
      </c>
      <c r="AV538" s="13" t="s">
        <v>164</v>
      </c>
      <c r="AW538" s="13" t="s">
        <v>33</v>
      </c>
      <c r="AX538" s="13" t="s">
        <v>76</v>
      </c>
      <c r="AY538" s="249" t="s">
        <v>156</v>
      </c>
    </row>
    <row r="539" s="13" customFormat="1">
      <c r="A539" s="13"/>
      <c r="B539" s="239"/>
      <c r="C539" s="240"/>
      <c r="D539" s="232" t="s">
        <v>170</v>
      </c>
      <c r="E539" s="241" t="s">
        <v>1</v>
      </c>
      <c r="F539" s="242" t="s">
        <v>672</v>
      </c>
      <c r="G539" s="240"/>
      <c r="H539" s="243">
        <v>5</v>
      </c>
      <c r="I539" s="244"/>
      <c r="J539" s="240"/>
      <c r="K539" s="240"/>
      <c r="L539" s="245"/>
      <c r="M539" s="246"/>
      <c r="N539" s="247"/>
      <c r="O539" s="247"/>
      <c r="P539" s="247"/>
      <c r="Q539" s="247"/>
      <c r="R539" s="247"/>
      <c r="S539" s="247"/>
      <c r="T539" s="24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9" t="s">
        <v>170</v>
      </c>
      <c r="AU539" s="249" t="s">
        <v>164</v>
      </c>
      <c r="AV539" s="13" t="s">
        <v>164</v>
      </c>
      <c r="AW539" s="13" t="s">
        <v>33</v>
      </c>
      <c r="AX539" s="13" t="s">
        <v>76</v>
      </c>
      <c r="AY539" s="249" t="s">
        <v>156</v>
      </c>
    </row>
    <row r="540" s="13" customFormat="1">
      <c r="A540" s="13"/>
      <c r="B540" s="239"/>
      <c r="C540" s="240"/>
      <c r="D540" s="232" t="s">
        <v>170</v>
      </c>
      <c r="E540" s="241" t="s">
        <v>1</v>
      </c>
      <c r="F540" s="242" t="s">
        <v>673</v>
      </c>
      <c r="G540" s="240"/>
      <c r="H540" s="243">
        <v>24</v>
      </c>
      <c r="I540" s="244"/>
      <c r="J540" s="240"/>
      <c r="K540" s="240"/>
      <c r="L540" s="245"/>
      <c r="M540" s="246"/>
      <c r="N540" s="247"/>
      <c r="O540" s="247"/>
      <c r="P540" s="247"/>
      <c r="Q540" s="247"/>
      <c r="R540" s="247"/>
      <c r="S540" s="247"/>
      <c r="T540" s="24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9" t="s">
        <v>170</v>
      </c>
      <c r="AU540" s="249" t="s">
        <v>164</v>
      </c>
      <c r="AV540" s="13" t="s">
        <v>164</v>
      </c>
      <c r="AW540" s="13" t="s">
        <v>33</v>
      </c>
      <c r="AX540" s="13" t="s">
        <v>76</v>
      </c>
      <c r="AY540" s="249" t="s">
        <v>156</v>
      </c>
    </row>
    <row r="541" s="13" customFormat="1">
      <c r="A541" s="13"/>
      <c r="B541" s="239"/>
      <c r="C541" s="240"/>
      <c r="D541" s="232" t="s">
        <v>170</v>
      </c>
      <c r="E541" s="241" t="s">
        <v>1</v>
      </c>
      <c r="F541" s="242" t="s">
        <v>674</v>
      </c>
      <c r="G541" s="240"/>
      <c r="H541" s="243">
        <v>14</v>
      </c>
      <c r="I541" s="244"/>
      <c r="J541" s="240"/>
      <c r="K541" s="240"/>
      <c r="L541" s="245"/>
      <c r="M541" s="246"/>
      <c r="N541" s="247"/>
      <c r="O541" s="247"/>
      <c r="P541" s="247"/>
      <c r="Q541" s="247"/>
      <c r="R541" s="247"/>
      <c r="S541" s="247"/>
      <c r="T541" s="24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9" t="s">
        <v>170</v>
      </c>
      <c r="AU541" s="249" t="s">
        <v>164</v>
      </c>
      <c r="AV541" s="13" t="s">
        <v>164</v>
      </c>
      <c r="AW541" s="13" t="s">
        <v>33</v>
      </c>
      <c r="AX541" s="13" t="s">
        <v>76</v>
      </c>
      <c r="AY541" s="249" t="s">
        <v>156</v>
      </c>
    </row>
    <row r="542" s="13" customFormat="1">
      <c r="A542" s="13"/>
      <c r="B542" s="239"/>
      <c r="C542" s="240"/>
      <c r="D542" s="232" t="s">
        <v>170</v>
      </c>
      <c r="E542" s="241" t="s">
        <v>1</v>
      </c>
      <c r="F542" s="242" t="s">
        <v>675</v>
      </c>
      <c r="G542" s="240"/>
      <c r="H542" s="243">
        <v>6.5</v>
      </c>
      <c r="I542" s="244"/>
      <c r="J542" s="240"/>
      <c r="K542" s="240"/>
      <c r="L542" s="245"/>
      <c r="M542" s="246"/>
      <c r="N542" s="247"/>
      <c r="O542" s="247"/>
      <c r="P542" s="247"/>
      <c r="Q542" s="247"/>
      <c r="R542" s="247"/>
      <c r="S542" s="247"/>
      <c r="T542" s="24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9" t="s">
        <v>170</v>
      </c>
      <c r="AU542" s="249" t="s">
        <v>164</v>
      </c>
      <c r="AV542" s="13" t="s">
        <v>164</v>
      </c>
      <c r="AW542" s="13" t="s">
        <v>33</v>
      </c>
      <c r="AX542" s="13" t="s">
        <v>76</v>
      </c>
      <c r="AY542" s="249" t="s">
        <v>156</v>
      </c>
    </row>
    <row r="543" s="13" customFormat="1">
      <c r="A543" s="13"/>
      <c r="B543" s="239"/>
      <c r="C543" s="240"/>
      <c r="D543" s="232" t="s">
        <v>170</v>
      </c>
      <c r="E543" s="241" t="s">
        <v>1</v>
      </c>
      <c r="F543" s="242" t="s">
        <v>676</v>
      </c>
      <c r="G543" s="240"/>
      <c r="H543" s="243">
        <v>5.5</v>
      </c>
      <c r="I543" s="244"/>
      <c r="J543" s="240"/>
      <c r="K543" s="240"/>
      <c r="L543" s="245"/>
      <c r="M543" s="246"/>
      <c r="N543" s="247"/>
      <c r="O543" s="247"/>
      <c r="P543" s="247"/>
      <c r="Q543" s="247"/>
      <c r="R543" s="247"/>
      <c r="S543" s="247"/>
      <c r="T543" s="24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9" t="s">
        <v>170</v>
      </c>
      <c r="AU543" s="249" t="s">
        <v>164</v>
      </c>
      <c r="AV543" s="13" t="s">
        <v>164</v>
      </c>
      <c r="AW543" s="13" t="s">
        <v>33</v>
      </c>
      <c r="AX543" s="13" t="s">
        <v>76</v>
      </c>
      <c r="AY543" s="249" t="s">
        <v>156</v>
      </c>
    </row>
    <row r="544" s="13" customFormat="1">
      <c r="A544" s="13"/>
      <c r="B544" s="239"/>
      <c r="C544" s="240"/>
      <c r="D544" s="232" t="s">
        <v>170</v>
      </c>
      <c r="E544" s="241" t="s">
        <v>1</v>
      </c>
      <c r="F544" s="242" t="s">
        <v>677</v>
      </c>
      <c r="G544" s="240"/>
      <c r="H544" s="243">
        <v>6</v>
      </c>
      <c r="I544" s="244"/>
      <c r="J544" s="240"/>
      <c r="K544" s="240"/>
      <c r="L544" s="245"/>
      <c r="M544" s="246"/>
      <c r="N544" s="247"/>
      <c r="O544" s="247"/>
      <c r="P544" s="247"/>
      <c r="Q544" s="247"/>
      <c r="R544" s="247"/>
      <c r="S544" s="247"/>
      <c r="T544" s="248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9" t="s">
        <v>170</v>
      </c>
      <c r="AU544" s="249" t="s">
        <v>164</v>
      </c>
      <c r="AV544" s="13" t="s">
        <v>164</v>
      </c>
      <c r="AW544" s="13" t="s">
        <v>33</v>
      </c>
      <c r="AX544" s="13" t="s">
        <v>76</v>
      </c>
      <c r="AY544" s="249" t="s">
        <v>156</v>
      </c>
    </row>
    <row r="545" s="13" customFormat="1">
      <c r="A545" s="13"/>
      <c r="B545" s="239"/>
      <c r="C545" s="240"/>
      <c r="D545" s="232" t="s">
        <v>170</v>
      </c>
      <c r="E545" s="241" t="s">
        <v>1</v>
      </c>
      <c r="F545" s="242" t="s">
        <v>678</v>
      </c>
      <c r="G545" s="240"/>
      <c r="H545" s="243">
        <v>11.4</v>
      </c>
      <c r="I545" s="244"/>
      <c r="J545" s="240"/>
      <c r="K545" s="240"/>
      <c r="L545" s="245"/>
      <c r="M545" s="246"/>
      <c r="N545" s="247"/>
      <c r="O545" s="247"/>
      <c r="P545" s="247"/>
      <c r="Q545" s="247"/>
      <c r="R545" s="247"/>
      <c r="S545" s="247"/>
      <c r="T545" s="24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9" t="s">
        <v>170</v>
      </c>
      <c r="AU545" s="249" t="s">
        <v>164</v>
      </c>
      <c r="AV545" s="13" t="s">
        <v>164</v>
      </c>
      <c r="AW545" s="13" t="s">
        <v>33</v>
      </c>
      <c r="AX545" s="13" t="s">
        <v>76</v>
      </c>
      <c r="AY545" s="249" t="s">
        <v>156</v>
      </c>
    </row>
    <row r="546" s="14" customFormat="1">
      <c r="A546" s="14"/>
      <c r="B546" s="250"/>
      <c r="C546" s="251"/>
      <c r="D546" s="232" t="s">
        <v>170</v>
      </c>
      <c r="E546" s="252" t="s">
        <v>1</v>
      </c>
      <c r="F546" s="253" t="s">
        <v>172</v>
      </c>
      <c r="G546" s="251"/>
      <c r="H546" s="254">
        <v>118.5</v>
      </c>
      <c r="I546" s="255"/>
      <c r="J546" s="251"/>
      <c r="K546" s="251"/>
      <c r="L546" s="256"/>
      <c r="M546" s="257"/>
      <c r="N546" s="258"/>
      <c r="O546" s="258"/>
      <c r="P546" s="258"/>
      <c r="Q546" s="258"/>
      <c r="R546" s="258"/>
      <c r="S546" s="258"/>
      <c r="T546" s="259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0" t="s">
        <v>170</v>
      </c>
      <c r="AU546" s="260" t="s">
        <v>164</v>
      </c>
      <c r="AV546" s="14" t="s">
        <v>163</v>
      </c>
      <c r="AW546" s="14" t="s">
        <v>33</v>
      </c>
      <c r="AX546" s="14" t="s">
        <v>84</v>
      </c>
      <c r="AY546" s="260" t="s">
        <v>156</v>
      </c>
    </row>
    <row r="547" s="2" customFormat="1" ht="24.15" customHeight="1">
      <c r="A547" s="39"/>
      <c r="B547" s="40"/>
      <c r="C547" s="261" t="s">
        <v>690</v>
      </c>
      <c r="D547" s="261" t="s">
        <v>241</v>
      </c>
      <c r="E547" s="262" t="s">
        <v>691</v>
      </c>
      <c r="F547" s="263" t="s">
        <v>692</v>
      </c>
      <c r="G547" s="264" t="s">
        <v>256</v>
      </c>
      <c r="H547" s="265">
        <v>124.425</v>
      </c>
      <c r="I547" s="266"/>
      <c r="J547" s="267">
        <f>ROUND(I547*H547,2)</f>
        <v>0</v>
      </c>
      <c r="K547" s="263" t="s">
        <v>162</v>
      </c>
      <c r="L547" s="268"/>
      <c r="M547" s="269" t="s">
        <v>1</v>
      </c>
      <c r="N547" s="270" t="s">
        <v>42</v>
      </c>
      <c r="O547" s="92"/>
      <c r="P547" s="228">
        <f>O547*H547</f>
        <v>0</v>
      </c>
      <c r="Q547" s="228">
        <v>4.0000000000000003E-05</v>
      </c>
      <c r="R547" s="228">
        <f>Q547*H547</f>
        <v>0.0049770000000000005</v>
      </c>
      <c r="S547" s="228">
        <v>0</v>
      </c>
      <c r="T547" s="229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0" t="s">
        <v>219</v>
      </c>
      <c r="AT547" s="230" t="s">
        <v>241</v>
      </c>
      <c r="AU547" s="230" t="s">
        <v>164</v>
      </c>
      <c r="AY547" s="18" t="s">
        <v>156</v>
      </c>
      <c r="BE547" s="231">
        <f>IF(N547="základní",J547,0)</f>
        <v>0</v>
      </c>
      <c r="BF547" s="231">
        <f>IF(N547="snížená",J547,0)</f>
        <v>0</v>
      </c>
      <c r="BG547" s="231">
        <f>IF(N547="zákl. přenesená",J547,0)</f>
        <v>0</v>
      </c>
      <c r="BH547" s="231">
        <f>IF(N547="sníž. přenesená",J547,0)</f>
        <v>0</v>
      </c>
      <c r="BI547" s="231">
        <f>IF(N547="nulová",J547,0)</f>
        <v>0</v>
      </c>
      <c r="BJ547" s="18" t="s">
        <v>164</v>
      </c>
      <c r="BK547" s="231">
        <f>ROUND(I547*H547,2)</f>
        <v>0</v>
      </c>
      <c r="BL547" s="18" t="s">
        <v>163</v>
      </c>
      <c r="BM547" s="230" t="s">
        <v>693</v>
      </c>
    </row>
    <row r="548" s="2" customFormat="1">
      <c r="A548" s="39"/>
      <c r="B548" s="40"/>
      <c r="C548" s="41"/>
      <c r="D548" s="232" t="s">
        <v>166</v>
      </c>
      <c r="E548" s="41"/>
      <c r="F548" s="233" t="s">
        <v>692</v>
      </c>
      <c r="G548" s="41"/>
      <c r="H548" s="41"/>
      <c r="I548" s="234"/>
      <c r="J548" s="41"/>
      <c r="K548" s="41"/>
      <c r="L548" s="45"/>
      <c r="M548" s="235"/>
      <c r="N548" s="236"/>
      <c r="O548" s="92"/>
      <c r="P548" s="92"/>
      <c r="Q548" s="92"/>
      <c r="R548" s="92"/>
      <c r="S548" s="92"/>
      <c r="T548" s="93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166</v>
      </c>
      <c r="AU548" s="18" t="s">
        <v>164</v>
      </c>
    </row>
    <row r="549" s="13" customFormat="1">
      <c r="A549" s="13"/>
      <c r="B549" s="239"/>
      <c r="C549" s="240"/>
      <c r="D549" s="232" t="s">
        <v>170</v>
      </c>
      <c r="E549" s="240"/>
      <c r="F549" s="242" t="s">
        <v>694</v>
      </c>
      <c r="G549" s="240"/>
      <c r="H549" s="243">
        <v>124.425</v>
      </c>
      <c r="I549" s="244"/>
      <c r="J549" s="240"/>
      <c r="K549" s="240"/>
      <c r="L549" s="245"/>
      <c r="M549" s="246"/>
      <c r="N549" s="247"/>
      <c r="O549" s="247"/>
      <c r="P549" s="247"/>
      <c r="Q549" s="247"/>
      <c r="R549" s="247"/>
      <c r="S549" s="247"/>
      <c r="T549" s="24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9" t="s">
        <v>170</v>
      </c>
      <c r="AU549" s="249" t="s">
        <v>164</v>
      </c>
      <c r="AV549" s="13" t="s">
        <v>164</v>
      </c>
      <c r="AW549" s="13" t="s">
        <v>4</v>
      </c>
      <c r="AX549" s="13" t="s">
        <v>84</v>
      </c>
      <c r="AY549" s="249" t="s">
        <v>156</v>
      </c>
    </row>
    <row r="550" s="2" customFormat="1" ht="44.25" customHeight="1">
      <c r="A550" s="39"/>
      <c r="B550" s="40"/>
      <c r="C550" s="219" t="s">
        <v>695</v>
      </c>
      <c r="D550" s="219" t="s">
        <v>158</v>
      </c>
      <c r="E550" s="220" t="s">
        <v>696</v>
      </c>
      <c r="F550" s="221" t="s">
        <v>697</v>
      </c>
      <c r="G550" s="222" t="s">
        <v>161</v>
      </c>
      <c r="H550" s="223">
        <v>86.739999999999995</v>
      </c>
      <c r="I550" s="224"/>
      <c r="J550" s="225">
        <f>ROUND(I550*H550,2)</f>
        <v>0</v>
      </c>
      <c r="K550" s="221" t="s">
        <v>162</v>
      </c>
      <c r="L550" s="45"/>
      <c r="M550" s="226" t="s">
        <v>1</v>
      </c>
      <c r="N550" s="227" t="s">
        <v>42</v>
      </c>
      <c r="O550" s="92"/>
      <c r="P550" s="228">
        <f>O550*H550</f>
        <v>0</v>
      </c>
      <c r="Q550" s="228">
        <v>0.0085199999999999998</v>
      </c>
      <c r="R550" s="228">
        <f>Q550*H550</f>
        <v>0.73902479999999993</v>
      </c>
      <c r="S550" s="228">
        <v>0</v>
      </c>
      <c r="T550" s="229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0" t="s">
        <v>163</v>
      </c>
      <c r="AT550" s="230" t="s">
        <v>158</v>
      </c>
      <c r="AU550" s="230" t="s">
        <v>164</v>
      </c>
      <c r="AY550" s="18" t="s">
        <v>156</v>
      </c>
      <c r="BE550" s="231">
        <f>IF(N550="základní",J550,0)</f>
        <v>0</v>
      </c>
      <c r="BF550" s="231">
        <f>IF(N550="snížená",J550,0)</f>
        <v>0</v>
      </c>
      <c r="BG550" s="231">
        <f>IF(N550="zákl. přenesená",J550,0)</f>
        <v>0</v>
      </c>
      <c r="BH550" s="231">
        <f>IF(N550="sníž. přenesená",J550,0)</f>
        <v>0</v>
      </c>
      <c r="BI550" s="231">
        <f>IF(N550="nulová",J550,0)</f>
        <v>0</v>
      </c>
      <c r="BJ550" s="18" t="s">
        <v>164</v>
      </c>
      <c r="BK550" s="231">
        <f>ROUND(I550*H550,2)</f>
        <v>0</v>
      </c>
      <c r="BL550" s="18" t="s">
        <v>163</v>
      </c>
      <c r="BM550" s="230" t="s">
        <v>698</v>
      </c>
    </row>
    <row r="551" s="2" customFormat="1">
      <c r="A551" s="39"/>
      <c r="B551" s="40"/>
      <c r="C551" s="41"/>
      <c r="D551" s="232" t="s">
        <v>166</v>
      </c>
      <c r="E551" s="41"/>
      <c r="F551" s="233" t="s">
        <v>699</v>
      </c>
      <c r="G551" s="41"/>
      <c r="H551" s="41"/>
      <c r="I551" s="234"/>
      <c r="J551" s="41"/>
      <c r="K551" s="41"/>
      <c r="L551" s="45"/>
      <c r="M551" s="235"/>
      <c r="N551" s="236"/>
      <c r="O551" s="92"/>
      <c r="P551" s="92"/>
      <c r="Q551" s="92"/>
      <c r="R551" s="92"/>
      <c r="S551" s="92"/>
      <c r="T551" s="93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166</v>
      </c>
      <c r="AU551" s="18" t="s">
        <v>164</v>
      </c>
    </row>
    <row r="552" s="2" customFormat="1">
      <c r="A552" s="39"/>
      <c r="B552" s="40"/>
      <c r="C552" s="41"/>
      <c r="D552" s="237" t="s">
        <v>168</v>
      </c>
      <c r="E552" s="41"/>
      <c r="F552" s="238" t="s">
        <v>700</v>
      </c>
      <c r="G552" s="41"/>
      <c r="H552" s="41"/>
      <c r="I552" s="234"/>
      <c r="J552" s="41"/>
      <c r="K552" s="41"/>
      <c r="L552" s="45"/>
      <c r="M552" s="235"/>
      <c r="N552" s="236"/>
      <c r="O552" s="92"/>
      <c r="P552" s="92"/>
      <c r="Q552" s="92"/>
      <c r="R552" s="92"/>
      <c r="S552" s="92"/>
      <c r="T552" s="93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168</v>
      </c>
      <c r="AU552" s="18" t="s">
        <v>164</v>
      </c>
    </row>
    <row r="553" s="15" customFormat="1">
      <c r="A553" s="15"/>
      <c r="B553" s="271"/>
      <c r="C553" s="272"/>
      <c r="D553" s="232" t="s">
        <v>170</v>
      </c>
      <c r="E553" s="273" t="s">
        <v>1</v>
      </c>
      <c r="F553" s="274" t="s">
        <v>446</v>
      </c>
      <c r="G553" s="272"/>
      <c r="H553" s="273" t="s">
        <v>1</v>
      </c>
      <c r="I553" s="275"/>
      <c r="J553" s="272"/>
      <c r="K553" s="272"/>
      <c r="L553" s="276"/>
      <c r="M553" s="277"/>
      <c r="N553" s="278"/>
      <c r="O553" s="278"/>
      <c r="P553" s="278"/>
      <c r="Q553" s="278"/>
      <c r="R553" s="278"/>
      <c r="S553" s="278"/>
      <c r="T553" s="279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80" t="s">
        <v>170</v>
      </c>
      <c r="AU553" s="280" t="s">
        <v>164</v>
      </c>
      <c r="AV553" s="15" t="s">
        <v>84</v>
      </c>
      <c r="AW553" s="15" t="s">
        <v>33</v>
      </c>
      <c r="AX553" s="15" t="s">
        <v>76</v>
      </c>
      <c r="AY553" s="280" t="s">
        <v>156</v>
      </c>
    </row>
    <row r="554" s="13" customFormat="1">
      <c r="A554" s="13"/>
      <c r="B554" s="239"/>
      <c r="C554" s="240"/>
      <c r="D554" s="232" t="s">
        <v>170</v>
      </c>
      <c r="E554" s="241" t="s">
        <v>1</v>
      </c>
      <c r="F554" s="242" t="s">
        <v>701</v>
      </c>
      <c r="G554" s="240"/>
      <c r="H554" s="243">
        <v>52.539999999999999</v>
      </c>
      <c r="I554" s="244"/>
      <c r="J554" s="240"/>
      <c r="K554" s="240"/>
      <c r="L554" s="245"/>
      <c r="M554" s="246"/>
      <c r="N554" s="247"/>
      <c r="O554" s="247"/>
      <c r="P554" s="247"/>
      <c r="Q554" s="247"/>
      <c r="R554" s="247"/>
      <c r="S554" s="247"/>
      <c r="T554" s="248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9" t="s">
        <v>170</v>
      </c>
      <c r="AU554" s="249" t="s">
        <v>164</v>
      </c>
      <c r="AV554" s="13" t="s">
        <v>164</v>
      </c>
      <c r="AW554" s="13" t="s">
        <v>33</v>
      </c>
      <c r="AX554" s="13" t="s">
        <v>76</v>
      </c>
      <c r="AY554" s="249" t="s">
        <v>156</v>
      </c>
    </row>
    <row r="555" s="13" customFormat="1">
      <c r="A555" s="13"/>
      <c r="B555" s="239"/>
      <c r="C555" s="240"/>
      <c r="D555" s="232" t="s">
        <v>170</v>
      </c>
      <c r="E555" s="241" t="s">
        <v>1</v>
      </c>
      <c r="F555" s="242" t="s">
        <v>702</v>
      </c>
      <c r="G555" s="240"/>
      <c r="H555" s="243">
        <v>17.100000000000001</v>
      </c>
      <c r="I555" s="244"/>
      <c r="J555" s="240"/>
      <c r="K555" s="240"/>
      <c r="L555" s="245"/>
      <c r="M555" s="246"/>
      <c r="N555" s="247"/>
      <c r="O555" s="247"/>
      <c r="P555" s="247"/>
      <c r="Q555" s="247"/>
      <c r="R555" s="247"/>
      <c r="S555" s="247"/>
      <c r="T555" s="24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9" t="s">
        <v>170</v>
      </c>
      <c r="AU555" s="249" t="s">
        <v>164</v>
      </c>
      <c r="AV555" s="13" t="s">
        <v>164</v>
      </c>
      <c r="AW555" s="13" t="s">
        <v>33</v>
      </c>
      <c r="AX555" s="13" t="s">
        <v>76</v>
      </c>
      <c r="AY555" s="249" t="s">
        <v>156</v>
      </c>
    </row>
    <row r="556" s="13" customFormat="1">
      <c r="A556" s="13"/>
      <c r="B556" s="239"/>
      <c r="C556" s="240"/>
      <c r="D556" s="232" t="s">
        <v>170</v>
      </c>
      <c r="E556" s="241" t="s">
        <v>1</v>
      </c>
      <c r="F556" s="242" t="s">
        <v>703</v>
      </c>
      <c r="G556" s="240"/>
      <c r="H556" s="243">
        <v>17.100000000000001</v>
      </c>
      <c r="I556" s="244"/>
      <c r="J556" s="240"/>
      <c r="K556" s="240"/>
      <c r="L556" s="245"/>
      <c r="M556" s="246"/>
      <c r="N556" s="247"/>
      <c r="O556" s="247"/>
      <c r="P556" s="247"/>
      <c r="Q556" s="247"/>
      <c r="R556" s="247"/>
      <c r="S556" s="247"/>
      <c r="T556" s="248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9" t="s">
        <v>170</v>
      </c>
      <c r="AU556" s="249" t="s">
        <v>164</v>
      </c>
      <c r="AV556" s="13" t="s">
        <v>164</v>
      </c>
      <c r="AW556" s="13" t="s">
        <v>33</v>
      </c>
      <c r="AX556" s="13" t="s">
        <v>76</v>
      </c>
      <c r="AY556" s="249" t="s">
        <v>156</v>
      </c>
    </row>
    <row r="557" s="14" customFormat="1">
      <c r="A557" s="14"/>
      <c r="B557" s="250"/>
      <c r="C557" s="251"/>
      <c r="D557" s="232" t="s">
        <v>170</v>
      </c>
      <c r="E557" s="252" t="s">
        <v>1</v>
      </c>
      <c r="F557" s="253" t="s">
        <v>172</v>
      </c>
      <c r="G557" s="251"/>
      <c r="H557" s="254">
        <v>86.740000000000009</v>
      </c>
      <c r="I557" s="255"/>
      <c r="J557" s="251"/>
      <c r="K557" s="251"/>
      <c r="L557" s="256"/>
      <c r="M557" s="257"/>
      <c r="N557" s="258"/>
      <c r="O557" s="258"/>
      <c r="P557" s="258"/>
      <c r="Q557" s="258"/>
      <c r="R557" s="258"/>
      <c r="S557" s="258"/>
      <c r="T557" s="25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60" t="s">
        <v>170</v>
      </c>
      <c r="AU557" s="260" t="s">
        <v>164</v>
      </c>
      <c r="AV557" s="14" t="s">
        <v>163</v>
      </c>
      <c r="AW557" s="14" t="s">
        <v>33</v>
      </c>
      <c r="AX557" s="14" t="s">
        <v>84</v>
      </c>
      <c r="AY557" s="260" t="s">
        <v>156</v>
      </c>
    </row>
    <row r="558" s="2" customFormat="1" ht="24.15" customHeight="1">
      <c r="A558" s="39"/>
      <c r="B558" s="40"/>
      <c r="C558" s="261" t="s">
        <v>704</v>
      </c>
      <c r="D558" s="261" t="s">
        <v>241</v>
      </c>
      <c r="E558" s="262" t="s">
        <v>705</v>
      </c>
      <c r="F558" s="263" t="s">
        <v>706</v>
      </c>
      <c r="G558" s="264" t="s">
        <v>161</v>
      </c>
      <c r="H558" s="265">
        <v>95.414000000000001</v>
      </c>
      <c r="I558" s="266"/>
      <c r="J558" s="267">
        <f>ROUND(I558*H558,2)</f>
        <v>0</v>
      </c>
      <c r="K558" s="263" t="s">
        <v>162</v>
      </c>
      <c r="L558" s="268"/>
      <c r="M558" s="269" t="s">
        <v>1</v>
      </c>
      <c r="N558" s="270" t="s">
        <v>42</v>
      </c>
      <c r="O558" s="92"/>
      <c r="P558" s="228">
        <f>O558*H558</f>
        <v>0</v>
      </c>
      <c r="Q558" s="228">
        <v>0.0035999999999999999</v>
      </c>
      <c r="R558" s="228">
        <f>Q558*H558</f>
        <v>0.34349039999999997</v>
      </c>
      <c r="S558" s="228">
        <v>0</v>
      </c>
      <c r="T558" s="229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0" t="s">
        <v>219</v>
      </c>
      <c r="AT558" s="230" t="s">
        <v>241</v>
      </c>
      <c r="AU558" s="230" t="s">
        <v>164</v>
      </c>
      <c r="AY558" s="18" t="s">
        <v>156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18" t="s">
        <v>164</v>
      </c>
      <c r="BK558" s="231">
        <f>ROUND(I558*H558,2)</f>
        <v>0</v>
      </c>
      <c r="BL558" s="18" t="s">
        <v>163</v>
      </c>
      <c r="BM558" s="230" t="s">
        <v>707</v>
      </c>
    </row>
    <row r="559" s="2" customFormat="1">
      <c r="A559" s="39"/>
      <c r="B559" s="40"/>
      <c r="C559" s="41"/>
      <c r="D559" s="232" t="s">
        <v>166</v>
      </c>
      <c r="E559" s="41"/>
      <c r="F559" s="233" t="s">
        <v>706</v>
      </c>
      <c r="G559" s="41"/>
      <c r="H559" s="41"/>
      <c r="I559" s="234"/>
      <c r="J559" s="41"/>
      <c r="K559" s="41"/>
      <c r="L559" s="45"/>
      <c r="M559" s="235"/>
      <c r="N559" s="236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166</v>
      </c>
      <c r="AU559" s="18" t="s">
        <v>164</v>
      </c>
    </row>
    <row r="560" s="13" customFormat="1">
      <c r="A560" s="13"/>
      <c r="B560" s="239"/>
      <c r="C560" s="240"/>
      <c r="D560" s="232" t="s">
        <v>170</v>
      </c>
      <c r="E560" s="240"/>
      <c r="F560" s="242" t="s">
        <v>708</v>
      </c>
      <c r="G560" s="240"/>
      <c r="H560" s="243">
        <v>95.414000000000001</v>
      </c>
      <c r="I560" s="244"/>
      <c r="J560" s="240"/>
      <c r="K560" s="240"/>
      <c r="L560" s="245"/>
      <c r="M560" s="246"/>
      <c r="N560" s="247"/>
      <c r="O560" s="247"/>
      <c r="P560" s="247"/>
      <c r="Q560" s="247"/>
      <c r="R560" s="247"/>
      <c r="S560" s="247"/>
      <c r="T560" s="248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9" t="s">
        <v>170</v>
      </c>
      <c r="AU560" s="249" t="s">
        <v>164</v>
      </c>
      <c r="AV560" s="13" t="s">
        <v>164</v>
      </c>
      <c r="AW560" s="13" t="s">
        <v>4</v>
      </c>
      <c r="AX560" s="13" t="s">
        <v>84</v>
      </c>
      <c r="AY560" s="249" t="s">
        <v>156</v>
      </c>
    </row>
    <row r="561" s="2" customFormat="1" ht="24.15" customHeight="1">
      <c r="A561" s="39"/>
      <c r="B561" s="40"/>
      <c r="C561" s="219" t="s">
        <v>709</v>
      </c>
      <c r="D561" s="219" t="s">
        <v>158</v>
      </c>
      <c r="E561" s="220" t="s">
        <v>710</v>
      </c>
      <c r="F561" s="221" t="s">
        <v>711</v>
      </c>
      <c r="G561" s="222" t="s">
        <v>161</v>
      </c>
      <c r="H561" s="223">
        <v>187.62000000000001</v>
      </c>
      <c r="I561" s="224"/>
      <c r="J561" s="225">
        <f>ROUND(I561*H561,2)</f>
        <v>0</v>
      </c>
      <c r="K561" s="221" t="s">
        <v>162</v>
      </c>
      <c r="L561" s="45"/>
      <c r="M561" s="226" t="s">
        <v>1</v>
      </c>
      <c r="N561" s="227" t="s">
        <v>42</v>
      </c>
      <c r="O561" s="92"/>
      <c r="P561" s="228">
        <f>O561*H561</f>
        <v>0</v>
      </c>
      <c r="Q561" s="228">
        <v>0.0073499999999999998</v>
      </c>
      <c r="R561" s="228">
        <f>Q561*H561</f>
        <v>1.3790070000000001</v>
      </c>
      <c r="S561" s="228">
        <v>0</v>
      </c>
      <c r="T561" s="229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0" t="s">
        <v>163</v>
      </c>
      <c r="AT561" s="230" t="s">
        <v>158</v>
      </c>
      <c r="AU561" s="230" t="s">
        <v>164</v>
      </c>
      <c r="AY561" s="18" t="s">
        <v>156</v>
      </c>
      <c r="BE561" s="231">
        <f>IF(N561="základní",J561,0)</f>
        <v>0</v>
      </c>
      <c r="BF561" s="231">
        <f>IF(N561="snížená",J561,0)</f>
        <v>0</v>
      </c>
      <c r="BG561" s="231">
        <f>IF(N561="zákl. přenesená",J561,0)</f>
        <v>0</v>
      </c>
      <c r="BH561" s="231">
        <f>IF(N561="sníž. přenesená",J561,0)</f>
        <v>0</v>
      </c>
      <c r="BI561" s="231">
        <f>IF(N561="nulová",J561,0)</f>
        <v>0</v>
      </c>
      <c r="BJ561" s="18" t="s">
        <v>164</v>
      </c>
      <c r="BK561" s="231">
        <f>ROUND(I561*H561,2)</f>
        <v>0</v>
      </c>
      <c r="BL561" s="18" t="s">
        <v>163</v>
      </c>
      <c r="BM561" s="230" t="s">
        <v>712</v>
      </c>
    </row>
    <row r="562" s="2" customFormat="1">
      <c r="A562" s="39"/>
      <c r="B562" s="40"/>
      <c r="C562" s="41"/>
      <c r="D562" s="232" t="s">
        <v>166</v>
      </c>
      <c r="E562" s="41"/>
      <c r="F562" s="233" t="s">
        <v>713</v>
      </c>
      <c r="G562" s="41"/>
      <c r="H562" s="41"/>
      <c r="I562" s="234"/>
      <c r="J562" s="41"/>
      <c r="K562" s="41"/>
      <c r="L562" s="45"/>
      <c r="M562" s="235"/>
      <c r="N562" s="236"/>
      <c r="O562" s="92"/>
      <c r="P562" s="92"/>
      <c r="Q562" s="92"/>
      <c r="R562" s="92"/>
      <c r="S562" s="92"/>
      <c r="T562" s="93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166</v>
      </c>
      <c r="AU562" s="18" t="s">
        <v>164</v>
      </c>
    </row>
    <row r="563" s="2" customFormat="1">
      <c r="A563" s="39"/>
      <c r="B563" s="40"/>
      <c r="C563" s="41"/>
      <c r="D563" s="237" t="s">
        <v>168</v>
      </c>
      <c r="E563" s="41"/>
      <c r="F563" s="238" t="s">
        <v>714</v>
      </c>
      <c r="G563" s="41"/>
      <c r="H563" s="41"/>
      <c r="I563" s="234"/>
      <c r="J563" s="41"/>
      <c r="K563" s="41"/>
      <c r="L563" s="45"/>
      <c r="M563" s="235"/>
      <c r="N563" s="236"/>
      <c r="O563" s="92"/>
      <c r="P563" s="92"/>
      <c r="Q563" s="92"/>
      <c r="R563" s="92"/>
      <c r="S563" s="92"/>
      <c r="T563" s="93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168</v>
      </c>
      <c r="AU563" s="18" t="s">
        <v>164</v>
      </c>
    </row>
    <row r="564" s="13" customFormat="1">
      <c r="A564" s="13"/>
      <c r="B564" s="239"/>
      <c r="C564" s="240"/>
      <c r="D564" s="232" t="s">
        <v>170</v>
      </c>
      <c r="E564" s="241" t="s">
        <v>1</v>
      </c>
      <c r="F564" s="242" t="s">
        <v>715</v>
      </c>
      <c r="G564" s="240"/>
      <c r="H564" s="243">
        <v>93.299999999999997</v>
      </c>
      <c r="I564" s="244"/>
      <c r="J564" s="240"/>
      <c r="K564" s="240"/>
      <c r="L564" s="245"/>
      <c r="M564" s="246"/>
      <c r="N564" s="247"/>
      <c r="O564" s="247"/>
      <c r="P564" s="247"/>
      <c r="Q564" s="247"/>
      <c r="R564" s="247"/>
      <c r="S564" s="247"/>
      <c r="T564" s="248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9" t="s">
        <v>170</v>
      </c>
      <c r="AU564" s="249" t="s">
        <v>164</v>
      </c>
      <c r="AV564" s="13" t="s">
        <v>164</v>
      </c>
      <c r="AW564" s="13" t="s">
        <v>33</v>
      </c>
      <c r="AX564" s="13" t="s">
        <v>76</v>
      </c>
      <c r="AY564" s="249" t="s">
        <v>156</v>
      </c>
    </row>
    <row r="565" s="13" customFormat="1">
      <c r="A565" s="13"/>
      <c r="B565" s="239"/>
      <c r="C565" s="240"/>
      <c r="D565" s="232" t="s">
        <v>170</v>
      </c>
      <c r="E565" s="241" t="s">
        <v>1</v>
      </c>
      <c r="F565" s="242" t="s">
        <v>716</v>
      </c>
      <c r="G565" s="240"/>
      <c r="H565" s="243">
        <v>45</v>
      </c>
      <c r="I565" s="244"/>
      <c r="J565" s="240"/>
      <c r="K565" s="240"/>
      <c r="L565" s="245"/>
      <c r="M565" s="246"/>
      <c r="N565" s="247"/>
      <c r="O565" s="247"/>
      <c r="P565" s="247"/>
      <c r="Q565" s="247"/>
      <c r="R565" s="247"/>
      <c r="S565" s="247"/>
      <c r="T565" s="24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9" t="s">
        <v>170</v>
      </c>
      <c r="AU565" s="249" t="s">
        <v>164</v>
      </c>
      <c r="AV565" s="13" t="s">
        <v>164</v>
      </c>
      <c r="AW565" s="13" t="s">
        <v>33</v>
      </c>
      <c r="AX565" s="13" t="s">
        <v>76</v>
      </c>
      <c r="AY565" s="249" t="s">
        <v>156</v>
      </c>
    </row>
    <row r="566" s="13" customFormat="1">
      <c r="A566" s="13"/>
      <c r="B566" s="239"/>
      <c r="C566" s="240"/>
      <c r="D566" s="232" t="s">
        <v>170</v>
      </c>
      <c r="E566" s="241" t="s">
        <v>1</v>
      </c>
      <c r="F566" s="242" t="s">
        <v>717</v>
      </c>
      <c r="G566" s="240"/>
      <c r="H566" s="243">
        <v>40.770000000000003</v>
      </c>
      <c r="I566" s="244"/>
      <c r="J566" s="240"/>
      <c r="K566" s="240"/>
      <c r="L566" s="245"/>
      <c r="M566" s="246"/>
      <c r="N566" s="247"/>
      <c r="O566" s="247"/>
      <c r="P566" s="247"/>
      <c r="Q566" s="247"/>
      <c r="R566" s="247"/>
      <c r="S566" s="247"/>
      <c r="T566" s="24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9" t="s">
        <v>170</v>
      </c>
      <c r="AU566" s="249" t="s">
        <v>164</v>
      </c>
      <c r="AV566" s="13" t="s">
        <v>164</v>
      </c>
      <c r="AW566" s="13" t="s">
        <v>33</v>
      </c>
      <c r="AX566" s="13" t="s">
        <v>76</v>
      </c>
      <c r="AY566" s="249" t="s">
        <v>156</v>
      </c>
    </row>
    <row r="567" s="13" customFormat="1">
      <c r="A567" s="13"/>
      <c r="B567" s="239"/>
      <c r="C567" s="240"/>
      <c r="D567" s="232" t="s">
        <v>170</v>
      </c>
      <c r="E567" s="241" t="s">
        <v>1</v>
      </c>
      <c r="F567" s="242" t="s">
        <v>718</v>
      </c>
      <c r="G567" s="240"/>
      <c r="H567" s="243">
        <v>42.75</v>
      </c>
      <c r="I567" s="244"/>
      <c r="J567" s="240"/>
      <c r="K567" s="240"/>
      <c r="L567" s="245"/>
      <c r="M567" s="246"/>
      <c r="N567" s="247"/>
      <c r="O567" s="247"/>
      <c r="P567" s="247"/>
      <c r="Q567" s="247"/>
      <c r="R567" s="247"/>
      <c r="S567" s="247"/>
      <c r="T567" s="248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9" t="s">
        <v>170</v>
      </c>
      <c r="AU567" s="249" t="s">
        <v>164</v>
      </c>
      <c r="AV567" s="13" t="s">
        <v>164</v>
      </c>
      <c r="AW567" s="13" t="s">
        <v>33</v>
      </c>
      <c r="AX567" s="13" t="s">
        <v>76</v>
      </c>
      <c r="AY567" s="249" t="s">
        <v>156</v>
      </c>
    </row>
    <row r="568" s="13" customFormat="1">
      <c r="A568" s="13"/>
      <c r="B568" s="239"/>
      <c r="C568" s="240"/>
      <c r="D568" s="232" t="s">
        <v>170</v>
      </c>
      <c r="E568" s="241" t="s">
        <v>1</v>
      </c>
      <c r="F568" s="242" t="s">
        <v>719</v>
      </c>
      <c r="G568" s="240"/>
      <c r="H568" s="243">
        <v>-34.200000000000003</v>
      </c>
      <c r="I568" s="244"/>
      <c r="J568" s="240"/>
      <c r="K568" s="240"/>
      <c r="L568" s="245"/>
      <c r="M568" s="246"/>
      <c r="N568" s="247"/>
      <c r="O568" s="247"/>
      <c r="P568" s="247"/>
      <c r="Q568" s="247"/>
      <c r="R568" s="247"/>
      <c r="S568" s="247"/>
      <c r="T568" s="24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9" t="s">
        <v>170</v>
      </c>
      <c r="AU568" s="249" t="s">
        <v>164</v>
      </c>
      <c r="AV568" s="13" t="s">
        <v>164</v>
      </c>
      <c r="AW568" s="13" t="s">
        <v>33</v>
      </c>
      <c r="AX568" s="13" t="s">
        <v>76</v>
      </c>
      <c r="AY568" s="249" t="s">
        <v>156</v>
      </c>
    </row>
    <row r="569" s="14" customFormat="1">
      <c r="A569" s="14"/>
      <c r="B569" s="250"/>
      <c r="C569" s="251"/>
      <c r="D569" s="232" t="s">
        <v>170</v>
      </c>
      <c r="E569" s="252" t="s">
        <v>1</v>
      </c>
      <c r="F569" s="253" t="s">
        <v>172</v>
      </c>
      <c r="G569" s="251"/>
      <c r="H569" s="254">
        <v>187.62000000000001</v>
      </c>
      <c r="I569" s="255"/>
      <c r="J569" s="251"/>
      <c r="K569" s="251"/>
      <c r="L569" s="256"/>
      <c r="M569" s="257"/>
      <c r="N569" s="258"/>
      <c r="O569" s="258"/>
      <c r="P569" s="258"/>
      <c r="Q569" s="258"/>
      <c r="R569" s="258"/>
      <c r="S569" s="258"/>
      <c r="T569" s="25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60" t="s">
        <v>170</v>
      </c>
      <c r="AU569" s="260" t="s">
        <v>164</v>
      </c>
      <c r="AV569" s="14" t="s">
        <v>163</v>
      </c>
      <c r="AW569" s="14" t="s">
        <v>33</v>
      </c>
      <c r="AX569" s="14" t="s">
        <v>84</v>
      </c>
      <c r="AY569" s="260" t="s">
        <v>156</v>
      </c>
    </row>
    <row r="570" s="2" customFormat="1" ht="24.15" customHeight="1">
      <c r="A570" s="39"/>
      <c r="B570" s="40"/>
      <c r="C570" s="219" t="s">
        <v>720</v>
      </c>
      <c r="D570" s="219" t="s">
        <v>158</v>
      </c>
      <c r="E570" s="220" t="s">
        <v>721</v>
      </c>
      <c r="F570" s="221" t="s">
        <v>722</v>
      </c>
      <c r="G570" s="222" t="s">
        <v>161</v>
      </c>
      <c r="H570" s="223">
        <v>187.62000000000001</v>
      </c>
      <c r="I570" s="224"/>
      <c r="J570" s="225">
        <f>ROUND(I570*H570,2)</f>
        <v>0</v>
      </c>
      <c r="K570" s="221" t="s">
        <v>162</v>
      </c>
      <c r="L570" s="45"/>
      <c r="M570" s="226" t="s">
        <v>1</v>
      </c>
      <c r="N570" s="227" t="s">
        <v>42</v>
      </c>
      <c r="O570" s="92"/>
      <c r="P570" s="228">
        <f>O570*H570</f>
        <v>0</v>
      </c>
      <c r="Q570" s="228">
        <v>0.020500000000000001</v>
      </c>
      <c r="R570" s="228">
        <f>Q570*H570</f>
        <v>3.8462100000000001</v>
      </c>
      <c r="S570" s="228">
        <v>0</v>
      </c>
      <c r="T570" s="229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0" t="s">
        <v>163</v>
      </c>
      <c r="AT570" s="230" t="s">
        <v>158</v>
      </c>
      <c r="AU570" s="230" t="s">
        <v>164</v>
      </c>
      <c r="AY570" s="18" t="s">
        <v>156</v>
      </c>
      <c r="BE570" s="231">
        <f>IF(N570="základní",J570,0)</f>
        <v>0</v>
      </c>
      <c r="BF570" s="231">
        <f>IF(N570="snížená",J570,0)</f>
        <v>0</v>
      </c>
      <c r="BG570" s="231">
        <f>IF(N570="zákl. přenesená",J570,0)</f>
        <v>0</v>
      </c>
      <c r="BH570" s="231">
        <f>IF(N570="sníž. přenesená",J570,0)</f>
        <v>0</v>
      </c>
      <c r="BI570" s="231">
        <f>IF(N570="nulová",J570,0)</f>
        <v>0</v>
      </c>
      <c r="BJ570" s="18" t="s">
        <v>164</v>
      </c>
      <c r="BK570" s="231">
        <f>ROUND(I570*H570,2)</f>
        <v>0</v>
      </c>
      <c r="BL570" s="18" t="s">
        <v>163</v>
      </c>
      <c r="BM570" s="230" t="s">
        <v>723</v>
      </c>
    </row>
    <row r="571" s="2" customFormat="1">
      <c r="A571" s="39"/>
      <c r="B571" s="40"/>
      <c r="C571" s="41"/>
      <c r="D571" s="232" t="s">
        <v>166</v>
      </c>
      <c r="E571" s="41"/>
      <c r="F571" s="233" t="s">
        <v>724</v>
      </c>
      <c r="G571" s="41"/>
      <c r="H571" s="41"/>
      <c r="I571" s="234"/>
      <c r="J571" s="41"/>
      <c r="K571" s="41"/>
      <c r="L571" s="45"/>
      <c r="M571" s="235"/>
      <c r="N571" s="236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166</v>
      </c>
      <c r="AU571" s="18" t="s">
        <v>164</v>
      </c>
    </row>
    <row r="572" s="2" customFormat="1">
      <c r="A572" s="39"/>
      <c r="B572" s="40"/>
      <c r="C572" s="41"/>
      <c r="D572" s="237" t="s">
        <v>168</v>
      </c>
      <c r="E572" s="41"/>
      <c r="F572" s="238" t="s">
        <v>725</v>
      </c>
      <c r="G572" s="41"/>
      <c r="H572" s="41"/>
      <c r="I572" s="234"/>
      <c r="J572" s="41"/>
      <c r="K572" s="41"/>
      <c r="L572" s="45"/>
      <c r="M572" s="235"/>
      <c r="N572" s="236"/>
      <c r="O572" s="92"/>
      <c r="P572" s="92"/>
      <c r="Q572" s="92"/>
      <c r="R572" s="92"/>
      <c r="S572" s="92"/>
      <c r="T572" s="93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168</v>
      </c>
      <c r="AU572" s="18" t="s">
        <v>164</v>
      </c>
    </row>
    <row r="573" s="13" customFormat="1">
      <c r="A573" s="13"/>
      <c r="B573" s="239"/>
      <c r="C573" s="240"/>
      <c r="D573" s="232" t="s">
        <v>170</v>
      </c>
      <c r="E573" s="241" t="s">
        <v>1</v>
      </c>
      <c r="F573" s="242" t="s">
        <v>715</v>
      </c>
      <c r="G573" s="240"/>
      <c r="H573" s="243">
        <v>93.299999999999997</v>
      </c>
      <c r="I573" s="244"/>
      <c r="J573" s="240"/>
      <c r="K573" s="240"/>
      <c r="L573" s="245"/>
      <c r="M573" s="246"/>
      <c r="N573" s="247"/>
      <c r="O573" s="247"/>
      <c r="P573" s="247"/>
      <c r="Q573" s="247"/>
      <c r="R573" s="247"/>
      <c r="S573" s="247"/>
      <c r="T573" s="24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9" t="s">
        <v>170</v>
      </c>
      <c r="AU573" s="249" t="s">
        <v>164</v>
      </c>
      <c r="AV573" s="13" t="s">
        <v>164</v>
      </c>
      <c r="AW573" s="13" t="s">
        <v>33</v>
      </c>
      <c r="AX573" s="13" t="s">
        <v>76</v>
      </c>
      <c r="AY573" s="249" t="s">
        <v>156</v>
      </c>
    </row>
    <row r="574" s="13" customFormat="1">
      <c r="A574" s="13"/>
      <c r="B574" s="239"/>
      <c r="C574" s="240"/>
      <c r="D574" s="232" t="s">
        <v>170</v>
      </c>
      <c r="E574" s="241" t="s">
        <v>1</v>
      </c>
      <c r="F574" s="242" t="s">
        <v>716</v>
      </c>
      <c r="G574" s="240"/>
      <c r="H574" s="243">
        <v>45</v>
      </c>
      <c r="I574" s="244"/>
      <c r="J574" s="240"/>
      <c r="K574" s="240"/>
      <c r="L574" s="245"/>
      <c r="M574" s="246"/>
      <c r="N574" s="247"/>
      <c r="O574" s="247"/>
      <c r="P574" s="247"/>
      <c r="Q574" s="247"/>
      <c r="R574" s="247"/>
      <c r="S574" s="247"/>
      <c r="T574" s="248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9" t="s">
        <v>170</v>
      </c>
      <c r="AU574" s="249" t="s">
        <v>164</v>
      </c>
      <c r="AV574" s="13" t="s">
        <v>164</v>
      </c>
      <c r="AW574" s="13" t="s">
        <v>33</v>
      </c>
      <c r="AX574" s="13" t="s">
        <v>76</v>
      </c>
      <c r="AY574" s="249" t="s">
        <v>156</v>
      </c>
    </row>
    <row r="575" s="13" customFormat="1">
      <c r="A575" s="13"/>
      <c r="B575" s="239"/>
      <c r="C575" s="240"/>
      <c r="D575" s="232" t="s">
        <v>170</v>
      </c>
      <c r="E575" s="241" t="s">
        <v>1</v>
      </c>
      <c r="F575" s="242" t="s">
        <v>717</v>
      </c>
      <c r="G575" s="240"/>
      <c r="H575" s="243">
        <v>40.770000000000003</v>
      </c>
      <c r="I575" s="244"/>
      <c r="J575" s="240"/>
      <c r="K575" s="240"/>
      <c r="L575" s="245"/>
      <c r="M575" s="246"/>
      <c r="N575" s="247"/>
      <c r="O575" s="247"/>
      <c r="P575" s="247"/>
      <c r="Q575" s="247"/>
      <c r="R575" s="247"/>
      <c r="S575" s="247"/>
      <c r="T575" s="248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9" t="s">
        <v>170</v>
      </c>
      <c r="AU575" s="249" t="s">
        <v>164</v>
      </c>
      <c r="AV575" s="13" t="s">
        <v>164</v>
      </c>
      <c r="AW575" s="13" t="s">
        <v>33</v>
      </c>
      <c r="AX575" s="13" t="s">
        <v>76</v>
      </c>
      <c r="AY575" s="249" t="s">
        <v>156</v>
      </c>
    </row>
    <row r="576" s="13" customFormat="1">
      <c r="A576" s="13"/>
      <c r="B576" s="239"/>
      <c r="C576" s="240"/>
      <c r="D576" s="232" t="s">
        <v>170</v>
      </c>
      <c r="E576" s="241" t="s">
        <v>1</v>
      </c>
      <c r="F576" s="242" t="s">
        <v>718</v>
      </c>
      <c r="G576" s="240"/>
      <c r="H576" s="243">
        <v>42.75</v>
      </c>
      <c r="I576" s="244"/>
      <c r="J576" s="240"/>
      <c r="K576" s="240"/>
      <c r="L576" s="245"/>
      <c r="M576" s="246"/>
      <c r="N576" s="247"/>
      <c r="O576" s="247"/>
      <c r="P576" s="247"/>
      <c r="Q576" s="247"/>
      <c r="R576" s="247"/>
      <c r="S576" s="247"/>
      <c r="T576" s="248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9" t="s">
        <v>170</v>
      </c>
      <c r="AU576" s="249" t="s">
        <v>164</v>
      </c>
      <c r="AV576" s="13" t="s">
        <v>164</v>
      </c>
      <c r="AW576" s="13" t="s">
        <v>33</v>
      </c>
      <c r="AX576" s="13" t="s">
        <v>76</v>
      </c>
      <c r="AY576" s="249" t="s">
        <v>156</v>
      </c>
    </row>
    <row r="577" s="13" customFormat="1">
      <c r="A577" s="13"/>
      <c r="B577" s="239"/>
      <c r="C577" s="240"/>
      <c r="D577" s="232" t="s">
        <v>170</v>
      </c>
      <c r="E577" s="241" t="s">
        <v>1</v>
      </c>
      <c r="F577" s="242" t="s">
        <v>719</v>
      </c>
      <c r="G577" s="240"/>
      <c r="H577" s="243">
        <v>-34.200000000000003</v>
      </c>
      <c r="I577" s="244"/>
      <c r="J577" s="240"/>
      <c r="K577" s="240"/>
      <c r="L577" s="245"/>
      <c r="M577" s="246"/>
      <c r="N577" s="247"/>
      <c r="O577" s="247"/>
      <c r="P577" s="247"/>
      <c r="Q577" s="247"/>
      <c r="R577" s="247"/>
      <c r="S577" s="247"/>
      <c r="T577" s="24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9" t="s">
        <v>170</v>
      </c>
      <c r="AU577" s="249" t="s">
        <v>164</v>
      </c>
      <c r="AV577" s="13" t="s">
        <v>164</v>
      </c>
      <c r="AW577" s="13" t="s">
        <v>33</v>
      </c>
      <c r="AX577" s="13" t="s">
        <v>76</v>
      </c>
      <c r="AY577" s="249" t="s">
        <v>156</v>
      </c>
    </row>
    <row r="578" s="14" customFormat="1">
      <c r="A578" s="14"/>
      <c r="B578" s="250"/>
      <c r="C578" s="251"/>
      <c r="D578" s="232" t="s">
        <v>170</v>
      </c>
      <c r="E578" s="252" t="s">
        <v>1</v>
      </c>
      <c r="F578" s="253" t="s">
        <v>172</v>
      </c>
      <c r="G578" s="251"/>
      <c r="H578" s="254">
        <v>187.62000000000001</v>
      </c>
      <c r="I578" s="255"/>
      <c r="J578" s="251"/>
      <c r="K578" s="251"/>
      <c r="L578" s="256"/>
      <c r="M578" s="257"/>
      <c r="N578" s="258"/>
      <c r="O578" s="258"/>
      <c r="P578" s="258"/>
      <c r="Q578" s="258"/>
      <c r="R578" s="258"/>
      <c r="S578" s="258"/>
      <c r="T578" s="259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60" t="s">
        <v>170</v>
      </c>
      <c r="AU578" s="260" t="s">
        <v>164</v>
      </c>
      <c r="AV578" s="14" t="s">
        <v>163</v>
      </c>
      <c r="AW578" s="14" t="s">
        <v>33</v>
      </c>
      <c r="AX578" s="14" t="s">
        <v>84</v>
      </c>
      <c r="AY578" s="260" t="s">
        <v>156</v>
      </c>
    </row>
    <row r="579" s="2" customFormat="1" ht="21.75" customHeight="1">
      <c r="A579" s="39"/>
      <c r="B579" s="40"/>
      <c r="C579" s="219" t="s">
        <v>726</v>
      </c>
      <c r="D579" s="219" t="s">
        <v>158</v>
      </c>
      <c r="E579" s="220" t="s">
        <v>727</v>
      </c>
      <c r="F579" s="221" t="s">
        <v>728</v>
      </c>
      <c r="G579" s="222" t="s">
        <v>161</v>
      </c>
      <c r="H579" s="223">
        <v>187.62000000000001</v>
      </c>
      <c r="I579" s="224"/>
      <c r="J579" s="225">
        <f>ROUND(I579*H579,2)</f>
        <v>0</v>
      </c>
      <c r="K579" s="221" t="s">
        <v>162</v>
      </c>
      <c r="L579" s="45"/>
      <c r="M579" s="226" t="s">
        <v>1</v>
      </c>
      <c r="N579" s="227" t="s">
        <v>42</v>
      </c>
      <c r="O579" s="92"/>
      <c r="P579" s="228">
        <f>O579*H579</f>
        <v>0</v>
      </c>
      <c r="Q579" s="228">
        <v>0.0025000000000000001</v>
      </c>
      <c r="R579" s="228">
        <f>Q579*H579</f>
        <v>0.46905000000000002</v>
      </c>
      <c r="S579" s="228">
        <v>0</v>
      </c>
      <c r="T579" s="229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30" t="s">
        <v>163</v>
      </c>
      <c r="AT579" s="230" t="s">
        <v>158</v>
      </c>
      <c r="AU579" s="230" t="s">
        <v>164</v>
      </c>
      <c r="AY579" s="18" t="s">
        <v>156</v>
      </c>
      <c r="BE579" s="231">
        <f>IF(N579="základní",J579,0)</f>
        <v>0</v>
      </c>
      <c r="BF579" s="231">
        <f>IF(N579="snížená",J579,0)</f>
        <v>0</v>
      </c>
      <c r="BG579" s="231">
        <f>IF(N579="zákl. přenesená",J579,0)</f>
        <v>0</v>
      </c>
      <c r="BH579" s="231">
        <f>IF(N579="sníž. přenesená",J579,0)</f>
        <v>0</v>
      </c>
      <c r="BI579" s="231">
        <f>IF(N579="nulová",J579,0)</f>
        <v>0</v>
      </c>
      <c r="BJ579" s="18" t="s">
        <v>164</v>
      </c>
      <c r="BK579" s="231">
        <f>ROUND(I579*H579,2)</f>
        <v>0</v>
      </c>
      <c r="BL579" s="18" t="s">
        <v>163</v>
      </c>
      <c r="BM579" s="230" t="s">
        <v>729</v>
      </c>
    </row>
    <row r="580" s="2" customFormat="1">
      <c r="A580" s="39"/>
      <c r="B580" s="40"/>
      <c r="C580" s="41"/>
      <c r="D580" s="232" t="s">
        <v>166</v>
      </c>
      <c r="E580" s="41"/>
      <c r="F580" s="233" t="s">
        <v>730</v>
      </c>
      <c r="G580" s="41"/>
      <c r="H580" s="41"/>
      <c r="I580" s="234"/>
      <c r="J580" s="41"/>
      <c r="K580" s="41"/>
      <c r="L580" s="45"/>
      <c r="M580" s="235"/>
      <c r="N580" s="236"/>
      <c r="O580" s="92"/>
      <c r="P580" s="92"/>
      <c r="Q580" s="92"/>
      <c r="R580" s="92"/>
      <c r="S580" s="92"/>
      <c r="T580" s="93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166</v>
      </c>
      <c r="AU580" s="18" t="s">
        <v>164</v>
      </c>
    </row>
    <row r="581" s="2" customFormat="1">
      <c r="A581" s="39"/>
      <c r="B581" s="40"/>
      <c r="C581" s="41"/>
      <c r="D581" s="237" t="s">
        <v>168</v>
      </c>
      <c r="E581" s="41"/>
      <c r="F581" s="238" t="s">
        <v>731</v>
      </c>
      <c r="G581" s="41"/>
      <c r="H581" s="41"/>
      <c r="I581" s="234"/>
      <c r="J581" s="41"/>
      <c r="K581" s="41"/>
      <c r="L581" s="45"/>
      <c r="M581" s="235"/>
      <c r="N581" s="236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168</v>
      </c>
      <c r="AU581" s="18" t="s">
        <v>164</v>
      </c>
    </row>
    <row r="582" s="13" customFormat="1">
      <c r="A582" s="13"/>
      <c r="B582" s="239"/>
      <c r="C582" s="240"/>
      <c r="D582" s="232" t="s">
        <v>170</v>
      </c>
      <c r="E582" s="241" t="s">
        <v>1</v>
      </c>
      <c r="F582" s="242" t="s">
        <v>715</v>
      </c>
      <c r="G582" s="240"/>
      <c r="H582" s="243">
        <v>93.299999999999997</v>
      </c>
      <c r="I582" s="244"/>
      <c r="J582" s="240"/>
      <c r="K582" s="240"/>
      <c r="L582" s="245"/>
      <c r="M582" s="246"/>
      <c r="N582" s="247"/>
      <c r="O582" s="247"/>
      <c r="P582" s="247"/>
      <c r="Q582" s="247"/>
      <c r="R582" s="247"/>
      <c r="S582" s="247"/>
      <c r="T582" s="24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9" t="s">
        <v>170</v>
      </c>
      <c r="AU582" s="249" t="s">
        <v>164</v>
      </c>
      <c r="AV582" s="13" t="s">
        <v>164</v>
      </c>
      <c r="AW582" s="13" t="s">
        <v>33</v>
      </c>
      <c r="AX582" s="13" t="s">
        <v>76</v>
      </c>
      <c r="AY582" s="249" t="s">
        <v>156</v>
      </c>
    </row>
    <row r="583" s="13" customFormat="1">
      <c r="A583" s="13"/>
      <c r="B583" s="239"/>
      <c r="C583" s="240"/>
      <c r="D583" s="232" t="s">
        <v>170</v>
      </c>
      <c r="E583" s="241" t="s">
        <v>1</v>
      </c>
      <c r="F583" s="242" t="s">
        <v>716</v>
      </c>
      <c r="G583" s="240"/>
      <c r="H583" s="243">
        <v>45</v>
      </c>
      <c r="I583" s="244"/>
      <c r="J583" s="240"/>
      <c r="K583" s="240"/>
      <c r="L583" s="245"/>
      <c r="M583" s="246"/>
      <c r="N583" s="247"/>
      <c r="O583" s="247"/>
      <c r="P583" s="247"/>
      <c r="Q583" s="247"/>
      <c r="R583" s="247"/>
      <c r="S583" s="247"/>
      <c r="T583" s="248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9" t="s">
        <v>170</v>
      </c>
      <c r="AU583" s="249" t="s">
        <v>164</v>
      </c>
      <c r="AV583" s="13" t="s">
        <v>164</v>
      </c>
      <c r="AW583" s="13" t="s">
        <v>33</v>
      </c>
      <c r="AX583" s="13" t="s">
        <v>76</v>
      </c>
      <c r="AY583" s="249" t="s">
        <v>156</v>
      </c>
    </row>
    <row r="584" s="13" customFormat="1">
      <c r="A584" s="13"/>
      <c r="B584" s="239"/>
      <c r="C584" s="240"/>
      <c r="D584" s="232" t="s">
        <v>170</v>
      </c>
      <c r="E584" s="241" t="s">
        <v>1</v>
      </c>
      <c r="F584" s="242" t="s">
        <v>717</v>
      </c>
      <c r="G584" s="240"/>
      <c r="H584" s="243">
        <v>40.770000000000003</v>
      </c>
      <c r="I584" s="244"/>
      <c r="J584" s="240"/>
      <c r="K584" s="240"/>
      <c r="L584" s="245"/>
      <c r="M584" s="246"/>
      <c r="N584" s="247"/>
      <c r="O584" s="247"/>
      <c r="P584" s="247"/>
      <c r="Q584" s="247"/>
      <c r="R584" s="247"/>
      <c r="S584" s="247"/>
      <c r="T584" s="248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9" t="s">
        <v>170</v>
      </c>
      <c r="AU584" s="249" t="s">
        <v>164</v>
      </c>
      <c r="AV584" s="13" t="s">
        <v>164</v>
      </c>
      <c r="AW584" s="13" t="s">
        <v>33</v>
      </c>
      <c r="AX584" s="13" t="s">
        <v>76</v>
      </c>
      <c r="AY584" s="249" t="s">
        <v>156</v>
      </c>
    </row>
    <row r="585" s="13" customFormat="1">
      <c r="A585" s="13"/>
      <c r="B585" s="239"/>
      <c r="C585" s="240"/>
      <c r="D585" s="232" t="s">
        <v>170</v>
      </c>
      <c r="E585" s="241" t="s">
        <v>1</v>
      </c>
      <c r="F585" s="242" t="s">
        <v>718</v>
      </c>
      <c r="G585" s="240"/>
      <c r="H585" s="243">
        <v>42.75</v>
      </c>
      <c r="I585" s="244"/>
      <c r="J585" s="240"/>
      <c r="K585" s="240"/>
      <c r="L585" s="245"/>
      <c r="M585" s="246"/>
      <c r="N585" s="247"/>
      <c r="O585" s="247"/>
      <c r="P585" s="247"/>
      <c r="Q585" s="247"/>
      <c r="R585" s="247"/>
      <c r="S585" s="247"/>
      <c r="T585" s="24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9" t="s">
        <v>170</v>
      </c>
      <c r="AU585" s="249" t="s">
        <v>164</v>
      </c>
      <c r="AV585" s="13" t="s">
        <v>164</v>
      </c>
      <c r="AW585" s="13" t="s">
        <v>33</v>
      </c>
      <c r="AX585" s="13" t="s">
        <v>76</v>
      </c>
      <c r="AY585" s="249" t="s">
        <v>156</v>
      </c>
    </row>
    <row r="586" s="13" customFormat="1">
      <c r="A586" s="13"/>
      <c r="B586" s="239"/>
      <c r="C586" s="240"/>
      <c r="D586" s="232" t="s">
        <v>170</v>
      </c>
      <c r="E586" s="241" t="s">
        <v>1</v>
      </c>
      <c r="F586" s="242" t="s">
        <v>719</v>
      </c>
      <c r="G586" s="240"/>
      <c r="H586" s="243">
        <v>-34.200000000000003</v>
      </c>
      <c r="I586" s="244"/>
      <c r="J586" s="240"/>
      <c r="K586" s="240"/>
      <c r="L586" s="245"/>
      <c r="M586" s="246"/>
      <c r="N586" s="247"/>
      <c r="O586" s="247"/>
      <c r="P586" s="247"/>
      <c r="Q586" s="247"/>
      <c r="R586" s="247"/>
      <c r="S586" s="247"/>
      <c r="T586" s="248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9" t="s">
        <v>170</v>
      </c>
      <c r="AU586" s="249" t="s">
        <v>164</v>
      </c>
      <c r="AV586" s="13" t="s">
        <v>164</v>
      </c>
      <c r="AW586" s="13" t="s">
        <v>33</v>
      </c>
      <c r="AX586" s="13" t="s">
        <v>76</v>
      </c>
      <c r="AY586" s="249" t="s">
        <v>156</v>
      </c>
    </row>
    <row r="587" s="14" customFormat="1">
      <c r="A587" s="14"/>
      <c r="B587" s="250"/>
      <c r="C587" s="251"/>
      <c r="D587" s="232" t="s">
        <v>170</v>
      </c>
      <c r="E587" s="252" t="s">
        <v>1</v>
      </c>
      <c r="F587" s="253" t="s">
        <v>172</v>
      </c>
      <c r="G587" s="251"/>
      <c r="H587" s="254">
        <v>187.62000000000001</v>
      </c>
      <c r="I587" s="255"/>
      <c r="J587" s="251"/>
      <c r="K587" s="251"/>
      <c r="L587" s="256"/>
      <c r="M587" s="257"/>
      <c r="N587" s="258"/>
      <c r="O587" s="258"/>
      <c r="P587" s="258"/>
      <c r="Q587" s="258"/>
      <c r="R587" s="258"/>
      <c r="S587" s="258"/>
      <c r="T587" s="259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60" t="s">
        <v>170</v>
      </c>
      <c r="AU587" s="260" t="s">
        <v>164</v>
      </c>
      <c r="AV587" s="14" t="s">
        <v>163</v>
      </c>
      <c r="AW587" s="14" t="s">
        <v>33</v>
      </c>
      <c r="AX587" s="14" t="s">
        <v>84</v>
      </c>
      <c r="AY587" s="260" t="s">
        <v>156</v>
      </c>
    </row>
    <row r="588" s="2" customFormat="1" ht="24.15" customHeight="1">
      <c r="A588" s="39"/>
      <c r="B588" s="40"/>
      <c r="C588" s="219" t="s">
        <v>732</v>
      </c>
      <c r="D588" s="219" t="s">
        <v>158</v>
      </c>
      <c r="E588" s="220" t="s">
        <v>733</v>
      </c>
      <c r="F588" s="221" t="s">
        <v>734</v>
      </c>
      <c r="G588" s="222" t="s">
        <v>161</v>
      </c>
      <c r="H588" s="223">
        <v>187.62000000000001</v>
      </c>
      <c r="I588" s="224"/>
      <c r="J588" s="225">
        <f>ROUND(I588*H588,2)</f>
        <v>0</v>
      </c>
      <c r="K588" s="221" t="s">
        <v>162</v>
      </c>
      <c r="L588" s="45"/>
      <c r="M588" s="226" t="s">
        <v>1</v>
      </c>
      <c r="N588" s="227" t="s">
        <v>42</v>
      </c>
      <c r="O588" s="92"/>
      <c r="P588" s="228">
        <f>O588*H588</f>
        <v>0</v>
      </c>
      <c r="Q588" s="228">
        <v>0.00013999999999999999</v>
      </c>
      <c r="R588" s="228">
        <f>Q588*H588</f>
        <v>0.0262668</v>
      </c>
      <c r="S588" s="228">
        <v>0</v>
      </c>
      <c r="T588" s="22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0" t="s">
        <v>163</v>
      </c>
      <c r="AT588" s="230" t="s">
        <v>158</v>
      </c>
      <c r="AU588" s="230" t="s">
        <v>164</v>
      </c>
      <c r="AY588" s="18" t="s">
        <v>156</v>
      </c>
      <c r="BE588" s="231">
        <f>IF(N588="základní",J588,0)</f>
        <v>0</v>
      </c>
      <c r="BF588" s="231">
        <f>IF(N588="snížená",J588,0)</f>
        <v>0</v>
      </c>
      <c r="BG588" s="231">
        <f>IF(N588="zákl. přenesená",J588,0)</f>
        <v>0</v>
      </c>
      <c r="BH588" s="231">
        <f>IF(N588="sníž. přenesená",J588,0)</f>
        <v>0</v>
      </c>
      <c r="BI588" s="231">
        <f>IF(N588="nulová",J588,0)</f>
        <v>0</v>
      </c>
      <c r="BJ588" s="18" t="s">
        <v>164</v>
      </c>
      <c r="BK588" s="231">
        <f>ROUND(I588*H588,2)</f>
        <v>0</v>
      </c>
      <c r="BL588" s="18" t="s">
        <v>163</v>
      </c>
      <c r="BM588" s="230" t="s">
        <v>735</v>
      </c>
    </row>
    <row r="589" s="2" customFormat="1">
      <c r="A589" s="39"/>
      <c r="B589" s="40"/>
      <c r="C589" s="41"/>
      <c r="D589" s="232" t="s">
        <v>166</v>
      </c>
      <c r="E589" s="41"/>
      <c r="F589" s="233" t="s">
        <v>736</v>
      </c>
      <c r="G589" s="41"/>
      <c r="H589" s="41"/>
      <c r="I589" s="234"/>
      <c r="J589" s="41"/>
      <c r="K589" s="41"/>
      <c r="L589" s="45"/>
      <c r="M589" s="235"/>
      <c r="N589" s="236"/>
      <c r="O589" s="92"/>
      <c r="P589" s="92"/>
      <c r="Q589" s="92"/>
      <c r="R589" s="92"/>
      <c r="S589" s="92"/>
      <c r="T589" s="93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166</v>
      </c>
      <c r="AU589" s="18" t="s">
        <v>164</v>
      </c>
    </row>
    <row r="590" s="2" customFormat="1">
      <c r="A590" s="39"/>
      <c r="B590" s="40"/>
      <c r="C590" s="41"/>
      <c r="D590" s="237" t="s">
        <v>168</v>
      </c>
      <c r="E590" s="41"/>
      <c r="F590" s="238" t="s">
        <v>737</v>
      </c>
      <c r="G590" s="41"/>
      <c r="H590" s="41"/>
      <c r="I590" s="234"/>
      <c r="J590" s="41"/>
      <c r="K590" s="41"/>
      <c r="L590" s="45"/>
      <c r="M590" s="235"/>
      <c r="N590" s="236"/>
      <c r="O590" s="92"/>
      <c r="P590" s="92"/>
      <c r="Q590" s="92"/>
      <c r="R590" s="92"/>
      <c r="S590" s="92"/>
      <c r="T590" s="93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168</v>
      </c>
      <c r="AU590" s="18" t="s">
        <v>164</v>
      </c>
    </row>
    <row r="591" s="2" customFormat="1" ht="24.15" customHeight="1">
      <c r="A591" s="39"/>
      <c r="B591" s="40"/>
      <c r="C591" s="219" t="s">
        <v>738</v>
      </c>
      <c r="D591" s="219" t="s">
        <v>158</v>
      </c>
      <c r="E591" s="220" t="s">
        <v>739</v>
      </c>
      <c r="F591" s="221" t="s">
        <v>740</v>
      </c>
      <c r="G591" s="222" t="s">
        <v>161</v>
      </c>
      <c r="H591" s="223">
        <v>187.62000000000001</v>
      </c>
      <c r="I591" s="224"/>
      <c r="J591" s="225">
        <f>ROUND(I591*H591,2)</f>
        <v>0</v>
      </c>
      <c r="K591" s="221" t="s">
        <v>1</v>
      </c>
      <c r="L591" s="45"/>
      <c r="M591" s="226" t="s">
        <v>1</v>
      </c>
      <c r="N591" s="227" t="s">
        <v>42</v>
      </c>
      <c r="O591" s="92"/>
      <c r="P591" s="228">
        <f>O591*H591</f>
        <v>0</v>
      </c>
      <c r="Q591" s="228">
        <v>0.0025300000000000001</v>
      </c>
      <c r="R591" s="228">
        <f>Q591*H591</f>
        <v>0.47467860000000006</v>
      </c>
      <c r="S591" s="228">
        <v>0</v>
      </c>
      <c r="T591" s="229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0" t="s">
        <v>163</v>
      </c>
      <c r="AT591" s="230" t="s">
        <v>158</v>
      </c>
      <c r="AU591" s="230" t="s">
        <v>164</v>
      </c>
      <c r="AY591" s="18" t="s">
        <v>156</v>
      </c>
      <c r="BE591" s="231">
        <f>IF(N591="základní",J591,0)</f>
        <v>0</v>
      </c>
      <c r="BF591" s="231">
        <f>IF(N591="snížená",J591,0)</f>
        <v>0</v>
      </c>
      <c r="BG591" s="231">
        <f>IF(N591="zákl. přenesená",J591,0)</f>
        <v>0</v>
      </c>
      <c r="BH591" s="231">
        <f>IF(N591="sníž. přenesená",J591,0)</f>
        <v>0</v>
      </c>
      <c r="BI591" s="231">
        <f>IF(N591="nulová",J591,0)</f>
        <v>0</v>
      </c>
      <c r="BJ591" s="18" t="s">
        <v>164</v>
      </c>
      <c r="BK591" s="231">
        <f>ROUND(I591*H591,2)</f>
        <v>0</v>
      </c>
      <c r="BL591" s="18" t="s">
        <v>163</v>
      </c>
      <c r="BM591" s="230" t="s">
        <v>741</v>
      </c>
    </row>
    <row r="592" s="2" customFormat="1">
      <c r="A592" s="39"/>
      <c r="B592" s="40"/>
      <c r="C592" s="41"/>
      <c r="D592" s="232" t="s">
        <v>166</v>
      </c>
      <c r="E592" s="41"/>
      <c r="F592" s="233" t="s">
        <v>740</v>
      </c>
      <c r="G592" s="41"/>
      <c r="H592" s="41"/>
      <c r="I592" s="234"/>
      <c r="J592" s="41"/>
      <c r="K592" s="41"/>
      <c r="L592" s="45"/>
      <c r="M592" s="235"/>
      <c r="N592" s="236"/>
      <c r="O592" s="92"/>
      <c r="P592" s="92"/>
      <c r="Q592" s="92"/>
      <c r="R592" s="92"/>
      <c r="S592" s="92"/>
      <c r="T592" s="93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166</v>
      </c>
      <c r="AU592" s="18" t="s">
        <v>164</v>
      </c>
    </row>
    <row r="593" s="13" customFormat="1">
      <c r="A593" s="13"/>
      <c r="B593" s="239"/>
      <c r="C593" s="240"/>
      <c r="D593" s="232" t="s">
        <v>170</v>
      </c>
      <c r="E593" s="241" t="s">
        <v>1</v>
      </c>
      <c r="F593" s="242" t="s">
        <v>715</v>
      </c>
      <c r="G593" s="240"/>
      <c r="H593" s="243">
        <v>93.299999999999997</v>
      </c>
      <c r="I593" s="244"/>
      <c r="J593" s="240"/>
      <c r="K593" s="240"/>
      <c r="L593" s="245"/>
      <c r="M593" s="246"/>
      <c r="N593" s="247"/>
      <c r="O593" s="247"/>
      <c r="P593" s="247"/>
      <c r="Q593" s="247"/>
      <c r="R593" s="247"/>
      <c r="S593" s="247"/>
      <c r="T593" s="248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9" t="s">
        <v>170</v>
      </c>
      <c r="AU593" s="249" t="s">
        <v>164</v>
      </c>
      <c r="AV593" s="13" t="s">
        <v>164</v>
      </c>
      <c r="AW593" s="13" t="s">
        <v>33</v>
      </c>
      <c r="AX593" s="13" t="s">
        <v>76</v>
      </c>
      <c r="AY593" s="249" t="s">
        <v>156</v>
      </c>
    </row>
    <row r="594" s="13" customFormat="1">
      <c r="A594" s="13"/>
      <c r="B594" s="239"/>
      <c r="C594" s="240"/>
      <c r="D594" s="232" t="s">
        <v>170</v>
      </c>
      <c r="E594" s="241" t="s">
        <v>1</v>
      </c>
      <c r="F594" s="242" t="s">
        <v>716</v>
      </c>
      <c r="G594" s="240"/>
      <c r="H594" s="243">
        <v>45</v>
      </c>
      <c r="I594" s="244"/>
      <c r="J594" s="240"/>
      <c r="K594" s="240"/>
      <c r="L594" s="245"/>
      <c r="M594" s="246"/>
      <c r="N594" s="247"/>
      <c r="O594" s="247"/>
      <c r="P594" s="247"/>
      <c r="Q594" s="247"/>
      <c r="R594" s="247"/>
      <c r="S594" s="247"/>
      <c r="T594" s="248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9" t="s">
        <v>170</v>
      </c>
      <c r="AU594" s="249" t="s">
        <v>164</v>
      </c>
      <c r="AV594" s="13" t="s">
        <v>164</v>
      </c>
      <c r="AW594" s="13" t="s">
        <v>33</v>
      </c>
      <c r="AX594" s="13" t="s">
        <v>76</v>
      </c>
      <c r="AY594" s="249" t="s">
        <v>156</v>
      </c>
    </row>
    <row r="595" s="13" customFormat="1">
      <c r="A595" s="13"/>
      <c r="B595" s="239"/>
      <c r="C595" s="240"/>
      <c r="D595" s="232" t="s">
        <v>170</v>
      </c>
      <c r="E595" s="241" t="s">
        <v>1</v>
      </c>
      <c r="F595" s="242" t="s">
        <v>717</v>
      </c>
      <c r="G595" s="240"/>
      <c r="H595" s="243">
        <v>40.770000000000003</v>
      </c>
      <c r="I595" s="244"/>
      <c r="J595" s="240"/>
      <c r="K595" s="240"/>
      <c r="L595" s="245"/>
      <c r="M595" s="246"/>
      <c r="N595" s="247"/>
      <c r="O595" s="247"/>
      <c r="P595" s="247"/>
      <c r="Q595" s="247"/>
      <c r="R595" s="247"/>
      <c r="S595" s="247"/>
      <c r="T595" s="248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9" t="s">
        <v>170</v>
      </c>
      <c r="AU595" s="249" t="s">
        <v>164</v>
      </c>
      <c r="AV595" s="13" t="s">
        <v>164</v>
      </c>
      <c r="AW595" s="13" t="s">
        <v>33</v>
      </c>
      <c r="AX595" s="13" t="s">
        <v>76</v>
      </c>
      <c r="AY595" s="249" t="s">
        <v>156</v>
      </c>
    </row>
    <row r="596" s="13" customFormat="1">
      <c r="A596" s="13"/>
      <c r="B596" s="239"/>
      <c r="C596" s="240"/>
      <c r="D596" s="232" t="s">
        <v>170</v>
      </c>
      <c r="E596" s="241" t="s">
        <v>1</v>
      </c>
      <c r="F596" s="242" t="s">
        <v>718</v>
      </c>
      <c r="G596" s="240"/>
      <c r="H596" s="243">
        <v>42.75</v>
      </c>
      <c r="I596" s="244"/>
      <c r="J596" s="240"/>
      <c r="K596" s="240"/>
      <c r="L596" s="245"/>
      <c r="M596" s="246"/>
      <c r="N596" s="247"/>
      <c r="O596" s="247"/>
      <c r="P596" s="247"/>
      <c r="Q596" s="247"/>
      <c r="R596" s="247"/>
      <c r="S596" s="247"/>
      <c r="T596" s="248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9" t="s">
        <v>170</v>
      </c>
      <c r="AU596" s="249" t="s">
        <v>164</v>
      </c>
      <c r="AV596" s="13" t="s">
        <v>164</v>
      </c>
      <c r="AW596" s="13" t="s">
        <v>33</v>
      </c>
      <c r="AX596" s="13" t="s">
        <v>76</v>
      </c>
      <c r="AY596" s="249" t="s">
        <v>156</v>
      </c>
    </row>
    <row r="597" s="13" customFormat="1">
      <c r="A597" s="13"/>
      <c r="B597" s="239"/>
      <c r="C597" s="240"/>
      <c r="D597" s="232" t="s">
        <v>170</v>
      </c>
      <c r="E597" s="241" t="s">
        <v>1</v>
      </c>
      <c r="F597" s="242" t="s">
        <v>719</v>
      </c>
      <c r="G597" s="240"/>
      <c r="H597" s="243">
        <v>-34.200000000000003</v>
      </c>
      <c r="I597" s="244"/>
      <c r="J597" s="240"/>
      <c r="K597" s="240"/>
      <c r="L597" s="245"/>
      <c r="M597" s="246"/>
      <c r="N597" s="247"/>
      <c r="O597" s="247"/>
      <c r="P597" s="247"/>
      <c r="Q597" s="247"/>
      <c r="R597" s="247"/>
      <c r="S597" s="247"/>
      <c r="T597" s="248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9" t="s">
        <v>170</v>
      </c>
      <c r="AU597" s="249" t="s">
        <v>164</v>
      </c>
      <c r="AV597" s="13" t="s">
        <v>164</v>
      </c>
      <c r="AW597" s="13" t="s">
        <v>33</v>
      </c>
      <c r="AX597" s="13" t="s">
        <v>76</v>
      </c>
      <c r="AY597" s="249" t="s">
        <v>156</v>
      </c>
    </row>
    <row r="598" s="14" customFormat="1">
      <c r="A598" s="14"/>
      <c r="B598" s="250"/>
      <c r="C598" s="251"/>
      <c r="D598" s="232" t="s">
        <v>170</v>
      </c>
      <c r="E598" s="252" t="s">
        <v>1</v>
      </c>
      <c r="F598" s="253" t="s">
        <v>172</v>
      </c>
      <c r="G598" s="251"/>
      <c r="H598" s="254">
        <v>187.62000000000001</v>
      </c>
      <c r="I598" s="255"/>
      <c r="J598" s="251"/>
      <c r="K598" s="251"/>
      <c r="L598" s="256"/>
      <c r="M598" s="257"/>
      <c r="N598" s="258"/>
      <c r="O598" s="258"/>
      <c r="P598" s="258"/>
      <c r="Q598" s="258"/>
      <c r="R598" s="258"/>
      <c r="S598" s="258"/>
      <c r="T598" s="259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60" t="s">
        <v>170</v>
      </c>
      <c r="AU598" s="260" t="s">
        <v>164</v>
      </c>
      <c r="AV598" s="14" t="s">
        <v>163</v>
      </c>
      <c r="AW598" s="14" t="s">
        <v>33</v>
      </c>
      <c r="AX598" s="14" t="s">
        <v>84</v>
      </c>
      <c r="AY598" s="260" t="s">
        <v>156</v>
      </c>
    </row>
    <row r="599" s="2" customFormat="1" ht="24.15" customHeight="1">
      <c r="A599" s="39"/>
      <c r="B599" s="40"/>
      <c r="C599" s="219" t="s">
        <v>742</v>
      </c>
      <c r="D599" s="219" t="s">
        <v>158</v>
      </c>
      <c r="E599" s="220" t="s">
        <v>743</v>
      </c>
      <c r="F599" s="221" t="s">
        <v>744</v>
      </c>
      <c r="G599" s="222" t="s">
        <v>256</v>
      </c>
      <c r="H599" s="223">
        <v>12.5</v>
      </c>
      <c r="I599" s="224"/>
      <c r="J599" s="225">
        <f>ROUND(I599*H599,2)</f>
        <v>0</v>
      </c>
      <c r="K599" s="221" t="s">
        <v>162</v>
      </c>
      <c r="L599" s="45"/>
      <c r="M599" s="226" t="s">
        <v>1</v>
      </c>
      <c r="N599" s="227" t="s">
        <v>42</v>
      </c>
      <c r="O599" s="92"/>
      <c r="P599" s="228">
        <f>O599*H599</f>
        <v>0</v>
      </c>
      <c r="Q599" s="228">
        <v>0.020650000000000002</v>
      </c>
      <c r="R599" s="228">
        <f>Q599*H599</f>
        <v>0.25812500000000005</v>
      </c>
      <c r="S599" s="228">
        <v>0</v>
      </c>
      <c r="T599" s="229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0" t="s">
        <v>163</v>
      </c>
      <c r="AT599" s="230" t="s">
        <v>158</v>
      </c>
      <c r="AU599" s="230" t="s">
        <v>164</v>
      </c>
      <c r="AY599" s="18" t="s">
        <v>156</v>
      </c>
      <c r="BE599" s="231">
        <f>IF(N599="základní",J599,0)</f>
        <v>0</v>
      </c>
      <c r="BF599" s="231">
        <f>IF(N599="snížená",J599,0)</f>
        <v>0</v>
      </c>
      <c r="BG599" s="231">
        <f>IF(N599="zákl. přenesená",J599,0)</f>
        <v>0</v>
      </c>
      <c r="BH599" s="231">
        <f>IF(N599="sníž. přenesená",J599,0)</f>
        <v>0</v>
      </c>
      <c r="BI599" s="231">
        <f>IF(N599="nulová",J599,0)</f>
        <v>0</v>
      </c>
      <c r="BJ599" s="18" t="s">
        <v>164</v>
      </c>
      <c r="BK599" s="231">
        <f>ROUND(I599*H599,2)</f>
        <v>0</v>
      </c>
      <c r="BL599" s="18" t="s">
        <v>163</v>
      </c>
      <c r="BM599" s="230" t="s">
        <v>745</v>
      </c>
    </row>
    <row r="600" s="2" customFormat="1">
      <c r="A600" s="39"/>
      <c r="B600" s="40"/>
      <c r="C600" s="41"/>
      <c r="D600" s="232" t="s">
        <v>166</v>
      </c>
      <c r="E600" s="41"/>
      <c r="F600" s="233" t="s">
        <v>746</v>
      </c>
      <c r="G600" s="41"/>
      <c r="H600" s="41"/>
      <c r="I600" s="234"/>
      <c r="J600" s="41"/>
      <c r="K600" s="41"/>
      <c r="L600" s="45"/>
      <c r="M600" s="235"/>
      <c r="N600" s="236"/>
      <c r="O600" s="92"/>
      <c r="P600" s="92"/>
      <c r="Q600" s="92"/>
      <c r="R600" s="92"/>
      <c r="S600" s="92"/>
      <c r="T600" s="93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166</v>
      </c>
      <c r="AU600" s="18" t="s">
        <v>164</v>
      </c>
    </row>
    <row r="601" s="2" customFormat="1">
      <c r="A601" s="39"/>
      <c r="B601" s="40"/>
      <c r="C601" s="41"/>
      <c r="D601" s="237" t="s">
        <v>168</v>
      </c>
      <c r="E601" s="41"/>
      <c r="F601" s="238" t="s">
        <v>747</v>
      </c>
      <c r="G601" s="41"/>
      <c r="H601" s="41"/>
      <c r="I601" s="234"/>
      <c r="J601" s="41"/>
      <c r="K601" s="41"/>
      <c r="L601" s="45"/>
      <c r="M601" s="235"/>
      <c r="N601" s="236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168</v>
      </c>
      <c r="AU601" s="18" t="s">
        <v>164</v>
      </c>
    </row>
    <row r="602" s="13" customFormat="1">
      <c r="A602" s="13"/>
      <c r="B602" s="239"/>
      <c r="C602" s="240"/>
      <c r="D602" s="232" t="s">
        <v>170</v>
      </c>
      <c r="E602" s="241" t="s">
        <v>1</v>
      </c>
      <c r="F602" s="242" t="s">
        <v>748</v>
      </c>
      <c r="G602" s="240"/>
      <c r="H602" s="243">
        <v>5.5</v>
      </c>
      <c r="I602" s="244"/>
      <c r="J602" s="240"/>
      <c r="K602" s="240"/>
      <c r="L602" s="245"/>
      <c r="M602" s="246"/>
      <c r="N602" s="247"/>
      <c r="O602" s="247"/>
      <c r="P602" s="247"/>
      <c r="Q602" s="247"/>
      <c r="R602" s="247"/>
      <c r="S602" s="247"/>
      <c r="T602" s="248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9" t="s">
        <v>170</v>
      </c>
      <c r="AU602" s="249" t="s">
        <v>164</v>
      </c>
      <c r="AV602" s="13" t="s">
        <v>164</v>
      </c>
      <c r="AW602" s="13" t="s">
        <v>33</v>
      </c>
      <c r="AX602" s="13" t="s">
        <v>76</v>
      </c>
      <c r="AY602" s="249" t="s">
        <v>156</v>
      </c>
    </row>
    <row r="603" s="13" customFormat="1">
      <c r="A603" s="13"/>
      <c r="B603" s="239"/>
      <c r="C603" s="240"/>
      <c r="D603" s="232" t="s">
        <v>170</v>
      </c>
      <c r="E603" s="241" t="s">
        <v>1</v>
      </c>
      <c r="F603" s="242" t="s">
        <v>749</v>
      </c>
      <c r="G603" s="240"/>
      <c r="H603" s="243">
        <v>7</v>
      </c>
      <c r="I603" s="244"/>
      <c r="J603" s="240"/>
      <c r="K603" s="240"/>
      <c r="L603" s="245"/>
      <c r="M603" s="246"/>
      <c r="N603" s="247"/>
      <c r="O603" s="247"/>
      <c r="P603" s="247"/>
      <c r="Q603" s="247"/>
      <c r="R603" s="247"/>
      <c r="S603" s="247"/>
      <c r="T603" s="248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9" t="s">
        <v>170</v>
      </c>
      <c r="AU603" s="249" t="s">
        <v>164</v>
      </c>
      <c r="AV603" s="13" t="s">
        <v>164</v>
      </c>
      <c r="AW603" s="13" t="s">
        <v>33</v>
      </c>
      <c r="AX603" s="13" t="s">
        <v>76</v>
      </c>
      <c r="AY603" s="249" t="s">
        <v>156</v>
      </c>
    </row>
    <row r="604" s="14" customFormat="1">
      <c r="A604" s="14"/>
      <c r="B604" s="250"/>
      <c r="C604" s="251"/>
      <c r="D604" s="232" t="s">
        <v>170</v>
      </c>
      <c r="E604" s="252" t="s">
        <v>1</v>
      </c>
      <c r="F604" s="253" t="s">
        <v>172</v>
      </c>
      <c r="G604" s="251"/>
      <c r="H604" s="254">
        <v>12.5</v>
      </c>
      <c r="I604" s="255"/>
      <c r="J604" s="251"/>
      <c r="K604" s="251"/>
      <c r="L604" s="256"/>
      <c r="M604" s="257"/>
      <c r="N604" s="258"/>
      <c r="O604" s="258"/>
      <c r="P604" s="258"/>
      <c r="Q604" s="258"/>
      <c r="R604" s="258"/>
      <c r="S604" s="258"/>
      <c r="T604" s="259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60" t="s">
        <v>170</v>
      </c>
      <c r="AU604" s="260" t="s">
        <v>164</v>
      </c>
      <c r="AV604" s="14" t="s">
        <v>163</v>
      </c>
      <c r="AW604" s="14" t="s">
        <v>33</v>
      </c>
      <c r="AX604" s="14" t="s">
        <v>84</v>
      </c>
      <c r="AY604" s="260" t="s">
        <v>156</v>
      </c>
    </row>
    <row r="605" s="2" customFormat="1" ht="24.15" customHeight="1">
      <c r="A605" s="39"/>
      <c r="B605" s="40"/>
      <c r="C605" s="219" t="s">
        <v>750</v>
      </c>
      <c r="D605" s="219" t="s">
        <v>158</v>
      </c>
      <c r="E605" s="220" t="s">
        <v>751</v>
      </c>
      <c r="F605" s="221" t="s">
        <v>752</v>
      </c>
      <c r="G605" s="222" t="s">
        <v>161</v>
      </c>
      <c r="H605" s="223">
        <v>76.236000000000004</v>
      </c>
      <c r="I605" s="224"/>
      <c r="J605" s="225">
        <f>ROUND(I605*H605,2)</f>
        <v>0</v>
      </c>
      <c r="K605" s="221" t="s">
        <v>162</v>
      </c>
      <c r="L605" s="45"/>
      <c r="M605" s="226" t="s">
        <v>1</v>
      </c>
      <c r="N605" s="227" t="s">
        <v>42</v>
      </c>
      <c r="O605" s="92"/>
      <c r="P605" s="228">
        <f>O605*H605</f>
        <v>0</v>
      </c>
      <c r="Q605" s="228">
        <v>0.00038999999999999999</v>
      </c>
      <c r="R605" s="228">
        <f>Q605*H605</f>
        <v>0.029732040000000001</v>
      </c>
      <c r="S605" s="228">
        <v>1.0000000000000001E-05</v>
      </c>
      <c r="T605" s="229">
        <f>S605*H605</f>
        <v>0.00076236000000000012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30" t="s">
        <v>163</v>
      </c>
      <c r="AT605" s="230" t="s">
        <v>158</v>
      </c>
      <c r="AU605" s="230" t="s">
        <v>164</v>
      </c>
      <c r="AY605" s="18" t="s">
        <v>156</v>
      </c>
      <c r="BE605" s="231">
        <f>IF(N605="základní",J605,0)</f>
        <v>0</v>
      </c>
      <c r="BF605" s="231">
        <f>IF(N605="snížená",J605,0)</f>
        <v>0</v>
      </c>
      <c r="BG605" s="231">
        <f>IF(N605="zákl. přenesená",J605,0)</f>
        <v>0</v>
      </c>
      <c r="BH605" s="231">
        <f>IF(N605="sníž. přenesená",J605,0)</f>
        <v>0</v>
      </c>
      <c r="BI605" s="231">
        <f>IF(N605="nulová",J605,0)</f>
        <v>0</v>
      </c>
      <c r="BJ605" s="18" t="s">
        <v>164</v>
      </c>
      <c r="BK605" s="231">
        <f>ROUND(I605*H605,2)</f>
        <v>0</v>
      </c>
      <c r="BL605" s="18" t="s">
        <v>163</v>
      </c>
      <c r="BM605" s="230" t="s">
        <v>753</v>
      </c>
    </row>
    <row r="606" s="2" customFormat="1">
      <c r="A606" s="39"/>
      <c r="B606" s="40"/>
      <c r="C606" s="41"/>
      <c r="D606" s="232" t="s">
        <v>166</v>
      </c>
      <c r="E606" s="41"/>
      <c r="F606" s="233" t="s">
        <v>754</v>
      </c>
      <c r="G606" s="41"/>
      <c r="H606" s="41"/>
      <c r="I606" s="234"/>
      <c r="J606" s="41"/>
      <c r="K606" s="41"/>
      <c r="L606" s="45"/>
      <c r="M606" s="235"/>
      <c r="N606" s="236"/>
      <c r="O606" s="92"/>
      <c r="P606" s="92"/>
      <c r="Q606" s="92"/>
      <c r="R606" s="92"/>
      <c r="S606" s="92"/>
      <c r="T606" s="93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166</v>
      </c>
      <c r="AU606" s="18" t="s">
        <v>164</v>
      </c>
    </row>
    <row r="607" s="2" customFormat="1">
      <c r="A607" s="39"/>
      <c r="B607" s="40"/>
      <c r="C607" s="41"/>
      <c r="D607" s="237" t="s">
        <v>168</v>
      </c>
      <c r="E607" s="41"/>
      <c r="F607" s="238" t="s">
        <v>755</v>
      </c>
      <c r="G607" s="41"/>
      <c r="H607" s="41"/>
      <c r="I607" s="234"/>
      <c r="J607" s="41"/>
      <c r="K607" s="41"/>
      <c r="L607" s="45"/>
      <c r="M607" s="235"/>
      <c r="N607" s="236"/>
      <c r="O607" s="92"/>
      <c r="P607" s="92"/>
      <c r="Q607" s="92"/>
      <c r="R607" s="92"/>
      <c r="S607" s="92"/>
      <c r="T607" s="93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168</v>
      </c>
      <c r="AU607" s="18" t="s">
        <v>164</v>
      </c>
    </row>
    <row r="608" s="13" customFormat="1">
      <c r="A608" s="13"/>
      <c r="B608" s="239"/>
      <c r="C608" s="240"/>
      <c r="D608" s="232" t="s">
        <v>170</v>
      </c>
      <c r="E608" s="241" t="s">
        <v>1</v>
      </c>
      <c r="F608" s="242" t="s">
        <v>648</v>
      </c>
      <c r="G608" s="240"/>
      <c r="H608" s="243">
        <v>20.170000000000002</v>
      </c>
      <c r="I608" s="244"/>
      <c r="J608" s="240"/>
      <c r="K608" s="240"/>
      <c r="L608" s="245"/>
      <c r="M608" s="246"/>
      <c r="N608" s="247"/>
      <c r="O608" s="247"/>
      <c r="P608" s="247"/>
      <c r="Q608" s="247"/>
      <c r="R608" s="247"/>
      <c r="S608" s="247"/>
      <c r="T608" s="24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9" t="s">
        <v>170</v>
      </c>
      <c r="AU608" s="249" t="s">
        <v>164</v>
      </c>
      <c r="AV608" s="13" t="s">
        <v>164</v>
      </c>
      <c r="AW608" s="13" t="s">
        <v>33</v>
      </c>
      <c r="AX608" s="13" t="s">
        <v>76</v>
      </c>
      <c r="AY608" s="249" t="s">
        <v>156</v>
      </c>
    </row>
    <row r="609" s="13" customFormat="1">
      <c r="A609" s="13"/>
      <c r="B609" s="239"/>
      <c r="C609" s="240"/>
      <c r="D609" s="232" t="s">
        <v>170</v>
      </c>
      <c r="E609" s="241" t="s">
        <v>1</v>
      </c>
      <c r="F609" s="242" t="s">
        <v>649</v>
      </c>
      <c r="G609" s="240"/>
      <c r="H609" s="243">
        <v>17.948</v>
      </c>
      <c r="I609" s="244"/>
      <c r="J609" s="240"/>
      <c r="K609" s="240"/>
      <c r="L609" s="245"/>
      <c r="M609" s="246"/>
      <c r="N609" s="247"/>
      <c r="O609" s="247"/>
      <c r="P609" s="247"/>
      <c r="Q609" s="247"/>
      <c r="R609" s="247"/>
      <c r="S609" s="247"/>
      <c r="T609" s="248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9" t="s">
        <v>170</v>
      </c>
      <c r="AU609" s="249" t="s">
        <v>164</v>
      </c>
      <c r="AV609" s="13" t="s">
        <v>164</v>
      </c>
      <c r="AW609" s="13" t="s">
        <v>33</v>
      </c>
      <c r="AX609" s="13" t="s">
        <v>76</v>
      </c>
      <c r="AY609" s="249" t="s">
        <v>156</v>
      </c>
    </row>
    <row r="610" s="14" customFormat="1">
      <c r="A610" s="14"/>
      <c r="B610" s="250"/>
      <c r="C610" s="251"/>
      <c r="D610" s="232" t="s">
        <v>170</v>
      </c>
      <c r="E610" s="252" t="s">
        <v>1</v>
      </c>
      <c r="F610" s="253" t="s">
        <v>172</v>
      </c>
      <c r="G610" s="251"/>
      <c r="H610" s="254">
        <v>38.118000000000002</v>
      </c>
      <c r="I610" s="255"/>
      <c r="J610" s="251"/>
      <c r="K610" s="251"/>
      <c r="L610" s="256"/>
      <c r="M610" s="257"/>
      <c r="N610" s="258"/>
      <c r="O610" s="258"/>
      <c r="P610" s="258"/>
      <c r="Q610" s="258"/>
      <c r="R610" s="258"/>
      <c r="S610" s="258"/>
      <c r="T610" s="259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60" t="s">
        <v>170</v>
      </c>
      <c r="AU610" s="260" t="s">
        <v>164</v>
      </c>
      <c r="AV610" s="14" t="s">
        <v>163</v>
      </c>
      <c r="AW610" s="14" t="s">
        <v>33</v>
      </c>
      <c r="AX610" s="14" t="s">
        <v>84</v>
      </c>
      <c r="AY610" s="260" t="s">
        <v>156</v>
      </c>
    </row>
    <row r="611" s="13" customFormat="1">
      <c r="A611" s="13"/>
      <c r="B611" s="239"/>
      <c r="C611" s="240"/>
      <c r="D611" s="232" t="s">
        <v>170</v>
      </c>
      <c r="E611" s="240"/>
      <c r="F611" s="242" t="s">
        <v>756</v>
      </c>
      <c r="G611" s="240"/>
      <c r="H611" s="243">
        <v>76.236000000000004</v>
      </c>
      <c r="I611" s="244"/>
      <c r="J611" s="240"/>
      <c r="K611" s="240"/>
      <c r="L611" s="245"/>
      <c r="M611" s="246"/>
      <c r="N611" s="247"/>
      <c r="O611" s="247"/>
      <c r="P611" s="247"/>
      <c r="Q611" s="247"/>
      <c r="R611" s="247"/>
      <c r="S611" s="247"/>
      <c r="T611" s="24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9" t="s">
        <v>170</v>
      </c>
      <c r="AU611" s="249" t="s">
        <v>164</v>
      </c>
      <c r="AV611" s="13" t="s">
        <v>164</v>
      </c>
      <c r="AW611" s="13" t="s">
        <v>4</v>
      </c>
      <c r="AX611" s="13" t="s">
        <v>84</v>
      </c>
      <c r="AY611" s="249" t="s">
        <v>156</v>
      </c>
    </row>
    <row r="612" s="2" customFormat="1" ht="33" customHeight="1">
      <c r="A612" s="39"/>
      <c r="B612" s="40"/>
      <c r="C612" s="219" t="s">
        <v>757</v>
      </c>
      <c r="D612" s="219" t="s">
        <v>158</v>
      </c>
      <c r="E612" s="220" t="s">
        <v>758</v>
      </c>
      <c r="F612" s="221" t="s">
        <v>759</v>
      </c>
      <c r="G612" s="222" t="s">
        <v>175</v>
      </c>
      <c r="H612" s="223">
        <v>13.452</v>
      </c>
      <c r="I612" s="224"/>
      <c r="J612" s="225">
        <f>ROUND(I612*H612,2)</f>
        <v>0</v>
      </c>
      <c r="K612" s="221" t="s">
        <v>162</v>
      </c>
      <c r="L612" s="45"/>
      <c r="M612" s="226" t="s">
        <v>1</v>
      </c>
      <c r="N612" s="227" t="s">
        <v>42</v>
      </c>
      <c r="O612" s="92"/>
      <c r="P612" s="228">
        <f>O612*H612</f>
        <v>0</v>
      </c>
      <c r="Q612" s="228">
        <v>2.5018699999999998</v>
      </c>
      <c r="R612" s="228">
        <f>Q612*H612</f>
        <v>33.655155239999999</v>
      </c>
      <c r="S612" s="228">
        <v>0</v>
      </c>
      <c r="T612" s="229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30" t="s">
        <v>273</v>
      </c>
      <c r="AT612" s="230" t="s">
        <v>158</v>
      </c>
      <c r="AU612" s="230" t="s">
        <v>164</v>
      </c>
      <c r="AY612" s="18" t="s">
        <v>156</v>
      </c>
      <c r="BE612" s="231">
        <f>IF(N612="základní",J612,0)</f>
        <v>0</v>
      </c>
      <c r="BF612" s="231">
        <f>IF(N612="snížená",J612,0)</f>
        <v>0</v>
      </c>
      <c r="BG612" s="231">
        <f>IF(N612="zákl. přenesená",J612,0)</f>
        <v>0</v>
      </c>
      <c r="BH612" s="231">
        <f>IF(N612="sníž. přenesená",J612,0)</f>
        <v>0</v>
      </c>
      <c r="BI612" s="231">
        <f>IF(N612="nulová",J612,0)</f>
        <v>0</v>
      </c>
      <c r="BJ612" s="18" t="s">
        <v>164</v>
      </c>
      <c r="BK612" s="231">
        <f>ROUND(I612*H612,2)</f>
        <v>0</v>
      </c>
      <c r="BL612" s="18" t="s">
        <v>273</v>
      </c>
      <c r="BM612" s="230" t="s">
        <v>760</v>
      </c>
    </row>
    <row r="613" s="2" customFormat="1">
      <c r="A613" s="39"/>
      <c r="B613" s="40"/>
      <c r="C613" s="41"/>
      <c r="D613" s="232" t="s">
        <v>166</v>
      </c>
      <c r="E613" s="41"/>
      <c r="F613" s="233" t="s">
        <v>761</v>
      </c>
      <c r="G613" s="41"/>
      <c r="H613" s="41"/>
      <c r="I613" s="234"/>
      <c r="J613" s="41"/>
      <c r="K613" s="41"/>
      <c r="L613" s="45"/>
      <c r="M613" s="235"/>
      <c r="N613" s="236"/>
      <c r="O613" s="92"/>
      <c r="P613" s="92"/>
      <c r="Q613" s="92"/>
      <c r="R613" s="92"/>
      <c r="S613" s="92"/>
      <c r="T613" s="93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166</v>
      </c>
      <c r="AU613" s="18" t="s">
        <v>164</v>
      </c>
    </row>
    <row r="614" s="2" customFormat="1">
      <c r="A614" s="39"/>
      <c r="B614" s="40"/>
      <c r="C614" s="41"/>
      <c r="D614" s="237" t="s">
        <v>168</v>
      </c>
      <c r="E614" s="41"/>
      <c r="F614" s="238" t="s">
        <v>762</v>
      </c>
      <c r="G614" s="41"/>
      <c r="H614" s="41"/>
      <c r="I614" s="234"/>
      <c r="J614" s="41"/>
      <c r="K614" s="41"/>
      <c r="L614" s="45"/>
      <c r="M614" s="235"/>
      <c r="N614" s="236"/>
      <c r="O614" s="92"/>
      <c r="P614" s="92"/>
      <c r="Q614" s="92"/>
      <c r="R614" s="92"/>
      <c r="S614" s="92"/>
      <c r="T614" s="93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168</v>
      </c>
      <c r="AU614" s="18" t="s">
        <v>164</v>
      </c>
    </row>
    <row r="615" s="13" customFormat="1">
      <c r="A615" s="13"/>
      <c r="B615" s="239"/>
      <c r="C615" s="240"/>
      <c r="D615" s="232" t="s">
        <v>170</v>
      </c>
      <c r="E615" s="241" t="s">
        <v>1</v>
      </c>
      <c r="F615" s="242" t="s">
        <v>763</v>
      </c>
      <c r="G615" s="240"/>
      <c r="H615" s="243">
        <v>7.1180000000000003</v>
      </c>
      <c r="I615" s="244"/>
      <c r="J615" s="240"/>
      <c r="K615" s="240"/>
      <c r="L615" s="245"/>
      <c r="M615" s="246"/>
      <c r="N615" s="247"/>
      <c r="O615" s="247"/>
      <c r="P615" s="247"/>
      <c r="Q615" s="247"/>
      <c r="R615" s="247"/>
      <c r="S615" s="247"/>
      <c r="T615" s="248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9" t="s">
        <v>170</v>
      </c>
      <c r="AU615" s="249" t="s">
        <v>164</v>
      </c>
      <c r="AV615" s="13" t="s">
        <v>164</v>
      </c>
      <c r="AW615" s="13" t="s">
        <v>33</v>
      </c>
      <c r="AX615" s="13" t="s">
        <v>76</v>
      </c>
      <c r="AY615" s="249" t="s">
        <v>156</v>
      </c>
    </row>
    <row r="616" s="13" customFormat="1">
      <c r="A616" s="13"/>
      <c r="B616" s="239"/>
      <c r="C616" s="240"/>
      <c r="D616" s="232" t="s">
        <v>170</v>
      </c>
      <c r="E616" s="241" t="s">
        <v>1</v>
      </c>
      <c r="F616" s="242" t="s">
        <v>764</v>
      </c>
      <c r="G616" s="240"/>
      <c r="H616" s="243">
        <v>6.3339999999999996</v>
      </c>
      <c r="I616" s="244"/>
      <c r="J616" s="240"/>
      <c r="K616" s="240"/>
      <c r="L616" s="245"/>
      <c r="M616" s="246"/>
      <c r="N616" s="247"/>
      <c r="O616" s="247"/>
      <c r="P616" s="247"/>
      <c r="Q616" s="247"/>
      <c r="R616" s="247"/>
      <c r="S616" s="247"/>
      <c r="T616" s="24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9" t="s">
        <v>170</v>
      </c>
      <c r="AU616" s="249" t="s">
        <v>164</v>
      </c>
      <c r="AV616" s="13" t="s">
        <v>164</v>
      </c>
      <c r="AW616" s="13" t="s">
        <v>33</v>
      </c>
      <c r="AX616" s="13" t="s">
        <v>76</v>
      </c>
      <c r="AY616" s="249" t="s">
        <v>156</v>
      </c>
    </row>
    <row r="617" s="14" customFormat="1">
      <c r="A617" s="14"/>
      <c r="B617" s="250"/>
      <c r="C617" s="251"/>
      <c r="D617" s="232" t="s">
        <v>170</v>
      </c>
      <c r="E617" s="252" t="s">
        <v>1</v>
      </c>
      <c r="F617" s="253" t="s">
        <v>172</v>
      </c>
      <c r="G617" s="251"/>
      <c r="H617" s="254">
        <v>13.452</v>
      </c>
      <c r="I617" s="255"/>
      <c r="J617" s="251"/>
      <c r="K617" s="251"/>
      <c r="L617" s="256"/>
      <c r="M617" s="257"/>
      <c r="N617" s="258"/>
      <c r="O617" s="258"/>
      <c r="P617" s="258"/>
      <c r="Q617" s="258"/>
      <c r="R617" s="258"/>
      <c r="S617" s="258"/>
      <c r="T617" s="25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60" t="s">
        <v>170</v>
      </c>
      <c r="AU617" s="260" t="s">
        <v>164</v>
      </c>
      <c r="AV617" s="14" t="s">
        <v>163</v>
      </c>
      <c r="AW617" s="14" t="s">
        <v>33</v>
      </c>
      <c r="AX617" s="14" t="s">
        <v>84</v>
      </c>
      <c r="AY617" s="260" t="s">
        <v>156</v>
      </c>
    </row>
    <row r="618" s="2" customFormat="1" ht="33" customHeight="1">
      <c r="A618" s="39"/>
      <c r="B618" s="40"/>
      <c r="C618" s="219" t="s">
        <v>765</v>
      </c>
      <c r="D618" s="219" t="s">
        <v>158</v>
      </c>
      <c r="E618" s="220" t="s">
        <v>766</v>
      </c>
      <c r="F618" s="221" t="s">
        <v>767</v>
      </c>
      <c r="G618" s="222" t="s">
        <v>175</v>
      </c>
      <c r="H618" s="223">
        <v>13.452</v>
      </c>
      <c r="I618" s="224"/>
      <c r="J618" s="225">
        <f>ROUND(I618*H618,2)</f>
        <v>0</v>
      </c>
      <c r="K618" s="221" t="s">
        <v>162</v>
      </c>
      <c r="L618" s="45"/>
      <c r="M618" s="226" t="s">
        <v>1</v>
      </c>
      <c r="N618" s="227" t="s">
        <v>42</v>
      </c>
      <c r="O618" s="92"/>
      <c r="P618" s="228">
        <f>O618*H618</f>
        <v>0</v>
      </c>
      <c r="Q618" s="228">
        <v>0</v>
      </c>
      <c r="R618" s="228">
        <f>Q618*H618</f>
        <v>0</v>
      </c>
      <c r="S618" s="228">
        <v>0</v>
      </c>
      <c r="T618" s="229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30" t="s">
        <v>163</v>
      </c>
      <c r="AT618" s="230" t="s">
        <v>158</v>
      </c>
      <c r="AU618" s="230" t="s">
        <v>164</v>
      </c>
      <c r="AY618" s="18" t="s">
        <v>156</v>
      </c>
      <c r="BE618" s="231">
        <f>IF(N618="základní",J618,0)</f>
        <v>0</v>
      </c>
      <c r="BF618" s="231">
        <f>IF(N618="snížená",J618,0)</f>
        <v>0</v>
      </c>
      <c r="BG618" s="231">
        <f>IF(N618="zákl. přenesená",J618,0)</f>
        <v>0</v>
      </c>
      <c r="BH618" s="231">
        <f>IF(N618="sníž. přenesená",J618,0)</f>
        <v>0</v>
      </c>
      <c r="BI618" s="231">
        <f>IF(N618="nulová",J618,0)</f>
        <v>0</v>
      </c>
      <c r="BJ618" s="18" t="s">
        <v>164</v>
      </c>
      <c r="BK618" s="231">
        <f>ROUND(I618*H618,2)</f>
        <v>0</v>
      </c>
      <c r="BL618" s="18" t="s">
        <v>163</v>
      </c>
      <c r="BM618" s="230" t="s">
        <v>768</v>
      </c>
    </row>
    <row r="619" s="2" customFormat="1">
      <c r="A619" s="39"/>
      <c r="B619" s="40"/>
      <c r="C619" s="41"/>
      <c r="D619" s="232" t="s">
        <v>166</v>
      </c>
      <c r="E619" s="41"/>
      <c r="F619" s="233" t="s">
        <v>769</v>
      </c>
      <c r="G619" s="41"/>
      <c r="H619" s="41"/>
      <c r="I619" s="234"/>
      <c r="J619" s="41"/>
      <c r="K619" s="41"/>
      <c r="L619" s="45"/>
      <c r="M619" s="235"/>
      <c r="N619" s="236"/>
      <c r="O619" s="92"/>
      <c r="P619" s="92"/>
      <c r="Q619" s="92"/>
      <c r="R619" s="92"/>
      <c r="S619" s="92"/>
      <c r="T619" s="93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166</v>
      </c>
      <c r="AU619" s="18" t="s">
        <v>164</v>
      </c>
    </row>
    <row r="620" s="2" customFormat="1">
      <c r="A620" s="39"/>
      <c r="B620" s="40"/>
      <c r="C620" s="41"/>
      <c r="D620" s="237" t="s">
        <v>168</v>
      </c>
      <c r="E620" s="41"/>
      <c r="F620" s="238" t="s">
        <v>770</v>
      </c>
      <c r="G620" s="41"/>
      <c r="H620" s="41"/>
      <c r="I620" s="234"/>
      <c r="J620" s="41"/>
      <c r="K620" s="41"/>
      <c r="L620" s="45"/>
      <c r="M620" s="235"/>
      <c r="N620" s="236"/>
      <c r="O620" s="92"/>
      <c r="P620" s="92"/>
      <c r="Q620" s="92"/>
      <c r="R620" s="92"/>
      <c r="S620" s="92"/>
      <c r="T620" s="93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168</v>
      </c>
      <c r="AU620" s="18" t="s">
        <v>164</v>
      </c>
    </row>
    <row r="621" s="2" customFormat="1" ht="21.75" customHeight="1">
      <c r="A621" s="39"/>
      <c r="B621" s="40"/>
      <c r="C621" s="219" t="s">
        <v>771</v>
      </c>
      <c r="D621" s="219" t="s">
        <v>158</v>
      </c>
      <c r="E621" s="220" t="s">
        <v>772</v>
      </c>
      <c r="F621" s="221" t="s">
        <v>773</v>
      </c>
      <c r="G621" s="222" t="s">
        <v>213</v>
      </c>
      <c r="H621" s="223">
        <v>0.33300000000000002</v>
      </c>
      <c r="I621" s="224"/>
      <c r="J621" s="225">
        <f>ROUND(I621*H621,2)</f>
        <v>0</v>
      </c>
      <c r="K621" s="221" t="s">
        <v>162</v>
      </c>
      <c r="L621" s="45"/>
      <c r="M621" s="226" t="s">
        <v>1</v>
      </c>
      <c r="N621" s="227" t="s">
        <v>42</v>
      </c>
      <c r="O621" s="92"/>
      <c r="P621" s="228">
        <f>O621*H621</f>
        <v>0</v>
      </c>
      <c r="Q621" s="228">
        <v>1.06277</v>
      </c>
      <c r="R621" s="228">
        <f>Q621*H621</f>
        <v>0.35390241</v>
      </c>
      <c r="S621" s="228">
        <v>0</v>
      </c>
      <c r="T621" s="229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30" t="s">
        <v>163</v>
      </c>
      <c r="AT621" s="230" t="s">
        <v>158</v>
      </c>
      <c r="AU621" s="230" t="s">
        <v>164</v>
      </c>
      <c r="AY621" s="18" t="s">
        <v>156</v>
      </c>
      <c r="BE621" s="231">
        <f>IF(N621="základní",J621,0)</f>
        <v>0</v>
      </c>
      <c r="BF621" s="231">
        <f>IF(N621="snížená",J621,0)</f>
        <v>0</v>
      </c>
      <c r="BG621" s="231">
        <f>IF(N621="zákl. přenesená",J621,0)</f>
        <v>0</v>
      </c>
      <c r="BH621" s="231">
        <f>IF(N621="sníž. přenesená",J621,0)</f>
        <v>0</v>
      </c>
      <c r="BI621" s="231">
        <f>IF(N621="nulová",J621,0)</f>
        <v>0</v>
      </c>
      <c r="BJ621" s="18" t="s">
        <v>164</v>
      </c>
      <c r="BK621" s="231">
        <f>ROUND(I621*H621,2)</f>
        <v>0</v>
      </c>
      <c r="BL621" s="18" t="s">
        <v>163</v>
      </c>
      <c r="BM621" s="230" t="s">
        <v>774</v>
      </c>
    </row>
    <row r="622" s="2" customFormat="1">
      <c r="A622" s="39"/>
      <c r="B622" s="40"/>
      <c r="C622" s="41"/>
      <c r="D622" s="232" t="s">
        <v>166</v>
      </c>
      <c r="E622" s="41"/>
      <c r="F622" s="233" t="s">
        <v>775</v>
      </c>
      <c r="G622" s="41"/>
      <c r="H622" s="41"/>
      <c r="I622" s="234"/>
      <c r="J622" s="41"/>
      <c r="K622" s="41"/>
      <c r="L622" s="45"/>
      <c r="M622" s="235"/>
      <c r="N622" s="236"/>
      <c r="O622" s="92"/>
      <c r="P622" s="92"/>
      <c r="Q622" s="92"/>
      <c r="R622" s="92"/>
      <c r="S622" s="92"/>
      <c r="T622" s="93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166</v>
      </c>
      <c r="AU622" s="18" t="s">
        <v>164</v>
      </c>
    </row>
    <row r="623" s="2" customFormat="1">
      <c r="A623" s="39"/>
      <c r="B623" s="40"/>
      <c r="C623" s="41"/>
      <c r="D623" s="237" t="s">
        <v>168</v>
      </c>
      <c r="E623" s="41"/>
      <c r="F623" s="238" t="s">
        <v>776</v>
      </c>
      <c r="G623" s="41"/>
      <c r="H623" s="41"/>
      <c r="I623" s="234"/>
      <c r="J623" s="41"/>
      <c r="K623" s="41"/>
      <c r="L623" s="45"/>
      <c r="M623" s="235"/>
      <c r="N623" s="236"/>
      <c r="O623" s="92"/>
      <c r="P623" s="92"/>
      <c r="Q623" s="92"/>
      <c r="R623" s="92"/>
      <c r="S623" s="92"/>
      <c r="T623" s="93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168</v>
      </c>
      <c r="AU623" s="18" t="s">
        <v>164</v>
      </c>
    </row>
    <row r="624" s="13" customFormat="1">
      <c r="A624" s="13"/>
      <c r="B624" s="239"/>
      <c r="C624" s="240"/>
      <c r="D624" s="232" t="s">
        <v>170</v>
      </c>
      <c r="E624" s="241" t="s">
        <v>1</v>
      </c>
      <c r="F624" s="242" t="s">
        <v>777</v>
      </c>
      <c r="G624" s="240"/>
      <c r="H624" s="243">
        <v>0.13700000000000001</v>
      </c>
      <c r="I624" s="244"/>
      <c r="J624" s="240"/>
      <c r="K624" s="240"/>
      <c r="L624" s="245"/>
      <c r="M624" s="246"/>
      <c r="N624" s="247"/>
      <c r="O624" s="247"/>
      <c r="P624" s="247"/>
      <c r="Q624" s="247"/>
      <c r="R624" s="247"/>
      <c r="S624" s="247"/>
      <c r="T624" s="248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9" t="s">
        <v>170</v>
      </c>
      <c r="AU624" s="249" t="s">
        <v>164</v>
      </c>
      <c r="AV624" s="13" t="s">
        <v>164</v>
      </c>
      <c r="AW624" s="13" t="s">
        <v>33</v>
      </c>
      <c r="AX624" s="13" t="s">
        <v>76</v>
      </c>
      <c r="AY624" s="249" t="s">
        <v>156</v>
      </c>
    </row>
    <row r="625" s="13" customFormat="1">
      <c r="A625" s="13"/>
      <c r="B625" s="239"/>
      <c r="C625" s="240"/>
      <c r="D625" s="232" t="s">
        <v>170</v>
      </c>
      <c r="E625" s="241" t="s">
        <v>1</v>
      </c>
      <c r="F625" s="242" t="s">
        <v>778</v>
      </c>
      <c r="G625" s="240"/>
      <c r="H625" s="243">
        <v>0.17100000000000001</v>
      </c>
      <c r="I625" s="244"/>
      <c r="J625" s="240"/>
      <c r="K625" s="240"/>
      <c r="L625" s="245"/>
      <c r="M625" s="246"/>
      <c r="N625" s="247"/>
      <c r="O625" s="247"/>
      <c r="P625" s="247"/>
      <c r="Q625" s="247"/>
      <c r="R625" s="247"/>
      <c r="S625" s="247"/>
      <c r="T625" s="248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9" t="s">
        <v>170</v>
      </c>
      <c r="AU625" s="249" t="s">
        <v>164</v>
      </c>
      <c r="AV625" s="13" t="s">
        <v>164</v>
      </c>
      <c r="AW625" s="13" t="s">
        <v>33</v>
      </c>
      <c r="AX625" s="13" t="s">
        <v>76</v>
      </c>
      <c r="AY625" s="249" t="s">
        <v>156</v>
      </c>
    </row>
    <row r="626" s="14" customFormat="1">
      <c r="A626" s="14"/>
      <c r="B626" s="250"/>
      <c r="C626" s="251"/>
      <c r="D626" s="232" t="s">
        <v>170</v>
      </c>
      <c r="E626" s="252" t="s">
        <v>1</v>
      </c>
      <c r="F626" s="253" t="s">
        <v>172</v>
      </c>
      <c r="G626" s="251"/>
      <c r="H626" s="254">
        <v>0.30800000000000005</v>
      </c>
      <c r="I626" s="255"/>
      <c r="J626" s="251"/>
      <c r="K626" s="251"/>
      <c r="L626" s="256"/>
      <c r="M626" s="257"/>
      <c r="N626" s="258"/>
      <c r="O626" s="258"/>
      <c r="P626" s="258"/>
      <c r="Q626" s="258"/>
      <c r="R626" s="258"/>
      <c r="S626" s="258"/>
      <c r="T626" s="259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60" t="s">
        <v>170</v>
      </c>
      <c r="AU626" s="260" t="s">
        <v>164</v>
      </c>
      <c r="AV626" s="14" t="s">
        <v>163</v>
      </c>
      <c r="AW626" s="14" t="s">
        <v>33</v>
      </c>
      <c r="AX626" s="14" t="s">
        <v>84</v>
      </c>
      <c r="AY626" s="260" t="s">
        <v>156</v>
      </c>
    </row>
    <row r="627" s="13" customFormat="1">
      <c r="A627" s="13"/>
      <c r="B627" s="239"/>
      <c r="C627" s="240"/>
      <c r="D627" s="232" t="s">
        <v>170</v>
      </c>
      <c r="E627" s="240"/>
      <c r="F627" s="242" t="s">
        <v>779</v>
      </c>
      <c r="G627" s="240"/>
      <c r="H627" s="243">
        <v>0.33300000000000002</v>
      </c>
      <c r="I627" s="244"/>
      <c r="J627" s="240"/>
      <c r="K627" s="240"/>
      <c r="L627" s="245"/>
      <c r="M627" s="246"/>
      <c r="N627" s="247"/>
      <c r="O627" s="247"/>
      <c r="P627" s="247"/>
      <c r="Q627" s="247"/>
      <c r="R627" s="247"/>
      <c r="S627" s="247"/>
      <c r="T627" s="248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9" t="s">
        <v>170</v>
      </c>
      <c r="AU627" s="249" t="s">
        <v>164</v>
      </c>
      <c r="AV627" s="13" t="s">
        <v>164</v>
      </c>
      <c r="AW627" s="13" t="s">
        <v>4</v>
      </c>
      <c r="AX627" s="13" t="s">
        <v>84</v>
      </c>
      <c r="AY627" s="249" t="s">
        <v>156</v>
      </c>
    </row>
    <row r="628" s="2" customFormat="1" ht="16.5" customHeight="1">
      <c r="A628" s="39"/>
      <c r="B628" s="40"/>
      <c r="C628" s="219" t="s">
        <v>780</v>
      </c>
      <c r="D628" s="219" t="s">
        <v>158</v>
      </c>
      <c r="E628" s="220" t="s">
        <v>781</v>
      </c>
      <c r="F628" s="221" t="s">
        <v>782</v>
      </c>
      <c r="G628" s="222" t="s">
        <v>161</v>
      </c>
      <c r="H628" s="223">
        <v>261.87799999999999</v>
      </c>
      <c r="I628" s="224"/>
      <c r="J628" s="225">
        <f>ROUND(I628*H628,2)</f>
        <v>0</v>
      </c>
      <c r="K628" s="221" t="s">
        <v>162</v>
      </c>
      <c r="L628" s="45"/>
      <c r="M628" s="226" t="s">
        <v>1</v>
      </c>
      <c r="N628" s="227" t="s">
        <v>42</v>
      </c>
      <c r="O628" s="92"/>
      <c r="P628" s="228">
        <f>O628*H628</f>
        <v>0</v>
      </c>
      <c r="Q628" s="228">
        <v>0.00012999999999999999</v>
      </c>
      <c r="R628" s="228">
        <f>Q628*H628</f>
        <v>0.034044139999999994</v>
      </c>
      <c r="S628" s="228">
        <v>0</v>
      </c>
      <c r="T628" s="229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30" t="s">
        <v>163</v>
      </c>
      <c r="AT628" s="230" t="s">
        <v>158</v>
      </c>
      <c r="AU628" s="230" t="s">
        <v>164</v>
      </c>
      <c r="AY628" s="18" t="s">
        <v>156</v>
      </c>
      <c r="BE628" s="231">
        <f>IF(N628="základní",J628,0)</f>
        <v>0</v>
      </c>
      <c r="BF628" s="231">
        <f>IF(N628="snížená",J628,0)</f>
        <v>0</v>
      </c>
      <c r="BG628" s="231">
        <f>IF(N628="zákl. přenesená",J628,0)</f>
        <v>0</v>
      </c>
      <c r="BH628" s="231">
        <f>IF(N628="sníž. přenesená",J628,0)</f>
        <v>0</v>
      </c>
      <c r="BI628" s="231">
        <f>IF(N628="nulová",J628,0)</f>
        <v>0</v>
      </c>
      <c r="BJ628" s="18" t="s">
        <v>164</v>
      </c>
      <c r="BK628" s="231">
        <f>ROUND(I628*H628,2)</f>
        <v>0</v>
      </c>
      <c r="BL628" s="18" t="s">
        <v>163</v>
      </c>
      <c r="BM628" s="230" t="s">
        <v>783</v>
      </c>
    </row>
    <row r="629" s="2" customFormat="1">
      <c r="A629" s="39"/>
      <c r="B629" s="40"/>
      <c r="C629" s="41"/>
      <c r="D629" s="232" t="s">
        <v>166</v>
      </c>
      <c r="E629" s="41"/>
      <c r="F629" s="233" t="s">
        <v>784</v>
      </c>
      <c r="G629" s="41"/>
      <c r="H629" s="41"/>
      <c r="I629" s="234"/>
      <c r="J629" s="41"/>
      <c r="K629" s="41"/>
      <c r="L629" s="45"/>
      <c r="M629" s="235"/>
      <c r="N629" s="236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166</v>
      </c>
      <c r="AU629" s="18" t="s">
        <v>164</v>
      </c>
    </row>
    <row r="630" s="2" customFormat="1">
      <c r="A630" s="39"/>
      <c r="B630" s="40"/>
      <c r="C630" s="41"/>
      <c r="D630" s="237" t="s">
        <v>168</v>
      </c>
      <c r="E630" s="41"/>
      <c r="F630" s="238" t="s">
        <v>785</v>
      </c>
      <c r="G630" s="41"/>
      <c r="H630" s="41"/>
      <c r="I630" s="234"/>
      <c r="J630" s="41"/>
      <c r="K630" s="41"/>
      <c r="L630" s="45"/>
      <c r="M630" s="235"/>
      <c r="N630" s="236"/>
      <c r="O630" s="92"/>
      <c r="P630" s="92"/>
      <c r="Q630" s="92"/>
      <c r="R630" s="92"/>
      <c r="S630" s="92"/>
      <c r="T630" s="93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168</v>
      </c>
      <c r="AU630" s="18" t="s">
        <v>164</v>
      </c>
    </row>
    <row r="631" s="13" customFormat="1">
      <c r="A631" s="13"/>
      <c r="B631" s="239"/>
      <c r="C631" s="240"/>
      <c r="D631" s="232" t="s">
        <v>170</v>
      </c>
      <c r="E631" s="241" t="s">
        <v>1</v>
      </c>
      <c r="F631" s="242" t="s">
        <v>656</v>
      </c>
      <c r="G631" s="240"/>
      <c r="H631" s="243">
        <v>101.04000000000001</v>
      </c>
      <c r="I631" s="244"/>
      <c r="J631" s="240"/>
      <c r="K631" s="240"/>
      <c r="L631" s="245"/>
      <c r="M631" s="246"/>
      <c r="N631" s="247"/>
      <c r="O631" s="247"/>
      <c r="P631" s="247"/>
      <c r="Q631" s="247"/>
      <c r="R631" s="247"/>
      <c r="S631" s="247"/>
      <c r="T631" s="248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9" t="s">
        <v>170</v>
      </c>
      <c r="AU631" s="249" t="s">
        <v>164</v>
      </c>
      <c r="AV631" s="13" t="s">
        <v>164</v>
      </c>
      <c r="AW631" s="13" t="s">
        <v>33</v>
      </c>
      <c r="AX631" s="13" t="s">
        <v>76</v>
      </c>
      <c r="AY631" s="249" t="s">
        <v>156</v>
      </c>
    </row>
    <row r="632" s="13" customFormat="1">
      <c r="A632" s="13"/>
      <c r="B632" s="239"/>
      <c r="C632" s="240"/>
      <c r="D632" s="232" t="s">
        <v>170</v>
      </c>
      <c r="E632" s="241" t="s">
        <v>1</v>
      </c>
      <c r="F632" s="242" t="s">
        <v>786</v>
      </c>
      <c r="G632" s="240"/>
      <c r="H632" s="243">
        <v>126.68000000000001</v>
      </c>
      <c r="I632" s="244"/>
      <c r="J632" s="240"/>
      <c r="K632" s="240"/>
      <c r="L632" s="245"/>
      <c r="M632" s="246"/>
      <c r="N632" s="247"/>
      <c r="O632" s="247"/>
      <c r="P632" s="247"/>
      <c r="Q632" s="247"/>
      <c r="R632" s="247"/>
      <c r="S632" s="247"/>
      <c r="T632" s="248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9" t="s">
        <v>170</v>
      </c>
      <c r="AU632" s="249" t="s">
        <v>164</v>
      </c>
      <c r="AV632" s="13" t="s">
        <v>164</v>
      </c>
      <c r="AW632" s="13" t="s">
        <v>33</v>
      </c>
      <c r="AX632" s="13" t="s">
        <v>76</v>
      </c>
      <c r="AY632" s="249" t="s">
        <v>156</v>
      </c>
    </row>
    <row r="633" s="14" customFormat="1">
      <c r="A633" s="14"/>
      <c r="B633" s="250"/>
      <c r="C633" s="251"/>
      <c r="D633" s="232" t="s">
        <v>170</v>
      </c>
      <c r="E633" s="252" t="s">
        <v>1</v>
      </c>
      <c r="F633" s="253" t="s">
        <v>172</v>
      </c>
      <c r="G633" s="251"/>
      <c r="H633" s="254">
        <v>227.72000000000003</v>
      </c>
      <c r="I633" s="255"/>
      <c r="J633" s="251"/>
      <c r="K633" s="251"/>
      <c r="L633" s="256"/>
      <c r="M633" s="257"/>
      <c r="N633" s="258"/>
      <c r="O633" s="258"/>
      <c r="P633" s="258"/>
      <c r="Q633" s="258"/>
      <c r="R633" s="258"/>
      <c r="S633" s="258"/>
      <c r="T633" s="25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60" t="s">
        <v>170</v>
      </c>
      <c r="AU633" s="260" t="s">
        <v>164</v>
      </c>
      <c r="AV633" s="14" t="s">
        <v>163</v>
      </c>
      <c r="AW633" s="14" t="s">
        <v>33</v>
      </c>
      <c r="AX633" s="14" t="s">
        <v>84</v>
      </c>
      <c r="AY633" s="260" t="s">
        <v>156</v>
      </c>
    </row>
    <row r="634" s="13" customFormat="1">
      <c r="A634" s="13"/>
      <c r="B634" s="239"/>
      <c r="C634" s="240"/>
      <c r="D634" s="232" t="s">
        <v>170</v>
      </c>
      <c r="E634" s="240"/>
      <c r="F634" s="242" t="s">
        <v>787</v>
      </c>
      <c r="G634" s="240"/>
      <c r="H634" s="243">
        <v>261.87799999999999</v>
      </c>
      <c r="I634" s="244"/>
      <c r="J634" s="240"/>
      <c r="K634" s="240"/>
      <c r="L634" s="245"/>
      <c r="M634" s="246"/>
      <c r="N634" s="247"/>
      <c r="O634" s="247"/>
      <c r="P634" s="247"/>
      <c r="Q634" s="247"/>
      <c r="R634" s="247"/>
      <c r="S634" s="247"/>
      <c r="T634" s="248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9" t="s">
        <v>170</v>
      </c>
      <c r="AU634" s="249" t="s">
        <v>164</v>
      </c>
      <c r="AV634" s="13" t="s">
        <v>164</v>
      </c>
      <c r="AW634" s="13" t="s">
        <v>4</v>
      </c>
      <c r="AX634" s="13" t="s">
        <v>84</v>
      </c>
      <c r="AY634" s="249" t="s">
        <v>156</v>
      </c>
    </row>
    <row r="635" s="2" customFormat="1" ht="33" customHeight="1">
      <c r="A635" s="39"/>
      <c r="B635" s="40"/>
      <c r="C635" s="219" t="s">
        <v>788</v>
      </c>
      <c r="D635" s="219" t="s">
        <v>158</v>
      </c>
      <c r="E635" s="220" t="s">
        <v>789</v>
      </c>
      <c r="F635" s="221" t="s">
        <v>790</v>
      </c>
      <c r="G635" s="222" t="s">
        <v>256</v>
      </c>
      <c r="H635" s="223">
        <v>163.84</v>
      </c>
      <c r="I635" s="224"/>
      <c r="J635" s="225">
        <f>ROUND(I635*H635,2)</f>
        <v>0</v>
      </c>
      <c r="K635" s="221" t="s">
        <v>162</v>
      </c>
      <c r="L635" s="45"/>
      <c r="M635" s="226" t="s">
        <v>1</v>
      </c>
      <c r="N635" s="227" t="s">
        <v>42</v>
      </c>
      <c r="O635" s="92"/>
      <c r="P635" s="228">
        <f>O635*H635</f>
        <v>0</v>
      </c>
      <c r="Q635" s="228">
        <v>2.0000000000000002E-05</v>
      </c>
      <c r="R635" s="228">
        <f>Q635*H635</f>
        <v>0.0032768000000000003</v>
      </c>
      <c r="S635" s="228">
        <v>0</v>
      </c>
      <c r="T635" s="229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30" t="s">
        <v>163</v>
      </c>
      <c r="AT635" s="230" t="s">
        <v>158</v>
      </c>
      <c r="AU635" s="230" t="s">
        <v>164</v>
      </c>
      <c r="AY635" s="18" t="s">
        <v>156</v>
      </c>
      <c r="BE635" s="231">
        <f>IF(N635="základní",J635,0)</f>
        <v>0</v>
      </c>
      <c r="BF635" s="231">
        <f>IF(N635="snížená",J635,0)</f>
        <v>0</v>
      </c>
      <c r="BG635" s="231">
        <f>IF(N635="zákl. přenesená",J635,0)</f>
        <v>0</v>
      </c>
      <c r="BH635" s="231">
        <f>IF(N635="sníž. přenesená",J635,0)</f>
        <v>0</v>
      </c>
      <c r="BI635" s="231">
        <f>IF(N635="nulová",J635,0)</f>
        <v>0</v>
      </c>
      <c r="BJ635" s="18" t="s">
        <v>164</v>
      </c>
      <c r="BK635" s="231">
        <f>ROUND(I635*H635,2)</f>
        <v>0</v>
      </c>
      <c r="BL635" s="18" t="s">
        <v>163</v>
      </c>
      <c r="BM635" s="230" t="s">
        <v>791</v>
      </c>
    </row>
    <row r="636" s="2" customFormat="1">
      <c r="A636" s="39"/>
      <c r="B636" s="40"/>
      <c r="C636" s="41"/>
      <c r="D636" s="232" t="s">
        <v>166</v>
      </c>
      <c r="E636" s="41"/>
      <c r="F636" s="233" t="s">
        <v>792</v>
      </c>
      <c r="G636" s="41"/>
      <c r="H636" s="41"/>
      <c r="I636" s="234"/>
      <c r="J636" s="41"/>
      <c r="K636" s="41"/>
      <c r="L636" s="45"/>
      <c r="M636" s="235"/>
      <c r="N636" s="236"/>
      <c r="O636" s="92"/>
      <c r="P636" s="92"/>
      <c r="Q636" s="92"/>
      <c r="R636" s="92"/>
      <c r="S636" s="92"/>
      <c r="T636" s="93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166</v>
      </c>
      <c r="AU636" s="18" t="s">
        <v>164</v>
      </c>
    </row>
    <row r="637" s="2" customFormat="1">
      <c r="A637" s="39"/>
      <c r="B637" s="40"/>
      <c r="C637" s="41"/>
      <c r="D637" s="237" t="s">
        <v>168</v>
      </c>
      <c r="E637" s="41"/>
      <c r="F637" s="238" t="s">
        <v>793</v>
      </c>
      <c r="G637" s="41"/>
      <c r="H637" s="41"/>
      <c r="I637" s="234"/>
      <c r="J637" s="41"/>
      <c r="K637" s="41"/>
      <c r="L637" s="45"/>
      <c r="M637" s="235"/>
      <c r="N637" s="236"/>
      <c r="O637" s="92"/>
      <c r="P637" s="92"/>
      <c r="Q637" s="92"/>
      <c r="R637" s="92"/>
      <c r="S637" s="92"/>
      <c r="T637" s="93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168</v>
      </c>
      <c r="AU637" s="18" t="s">
        <v>164</v>
      </c>
    </row>
    <row r="638" s="15" customFormat="1">
      <c r="A638" s="15"/>
      <c r="B638" s="271"/>
      <c r="C638" s="272"/>
      <c r="D638" s="232" t="s">
        <v>170</v>
      </c>
      <c r="E638" s="273" t="s">
        <v>1</v>
      </c>
      <c r="F638" s="274" t="s">
        <v>446</v>
      </c>
      <c r="G638" s="272"/>
      <c r="H638" s="273" t="s">
        <v>1</v>
      </c>
      <c r="I638" s="275"/>
      <c r="J638" s="272"/>
      <c r="K638" s="272"/>
      <c r="L638" s="276"/>
      <c r="M638" s="277"/>
      <c r="N638" s="278"/>
      <c r="O638" s="278"/>
      <c r="P638" s="278"/>
      <c r="Q638" s="278"/>
      <c r="R638" s="278"/>
      <c r="S638" s="278"/>
      <c r="T638" s="279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80" t="s">
        <v>170</v>
      </c>
      <c r="AU638" s="280" t="s">
        <v>164</v>
      </c>
      <c r="AV638" s="15" t="s">
        <v>84</v>
      </c>
      <c r="AW638" s="15" t="s">
        <v>33</v>
      </c>
      <c r="AX638" s="15" t="s">
        <v>76</v>
      </c>
      <c r="AY638" s="280" t="s">
        <v>156</v>
      </c>
    </row>
    <row r="639" s="13" customFormat="1">
      <c r="A639" s="13"/>
      <c r="B639" s="239"/>
      <c r="C639" s="240"/>
      <c r="D639" s="232" t="s">
        <v>170</v>
      </c>
      <c r="E639" s="241" t="s">
        <v>1</v>
      </c>
      <c r="F639" s="242" t="s">
        <v>794</v>
      </c>
      <c r="G639" s="240"/>
      <c r="H639" s="243">
        <v>11.859999999999999</v>
      </c>
      <c r="I639" s="244"/>
      <c r="J639" s="240"/>
      <c r="K639" s="240"/>
      <c r="L639" s="245"/>
      <c r="M639" s="246"/>
      <c r="N639" s="247"/>
      <c r="O639" s="247"/>
      <c r="P639" s="247"/>
      <c r="Q639" s="247"/>
      <c r="R639" s="247"/>
      <c r="S639" s="247"/>
      <c r="T639" s="248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9" t="s">
        <v>170</v>
      </c>
      <c r="AU639" s="249" t="s">
        <v>164</v>
      </c>
      <c r="AV639" s="13" t="s">
        <v>164</v>
      </c>
      <c r="AW639" s="13" t="s">
        <v>33</v>
      </c>
      <c r="AX639" s="13" t="s">
        <v>76</v>
      </c>
      <c r="AY639" s="249" t="s">
        <v>156</v>
      </c>
    </row>
    <row r="640" s="13" customFormat="1">
      <c r="A640" s="13"/>
      <c r="B640" s="239"/>
      <c r="C640" s="240"/>
      <c r="D640" s="232" t="s">
        <v>170</v>
      </c>
      <c r="E640" s="241" t="s">
        <v>1</v>
      </c>
      <c r="F640" s="242" t="s">
        <v>795</v>
      </c>
      <c r="G640" s="240"/>
      <c r="H640" s="243">
        <v>13.5</v>
      </c>
      <c r="I640" s="244"/>
      <c r="J640" s="240"/>
      <c r="K640" s="240"/>
      <c r="L640" s="245"/>
      <c r="M640" s="246"/>
      <c r="N640" s="247"/>
      <c r="O640" s="247"/>
      <c r="P640" s="247"/>
      <c r="Q640" s="247"/>
      <c r="R640" s="247"/>
      <c r="S640" s="247"/>
      <c r="T640" s="248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9" t="s">
        <v>170</v>
      </c>
      <c r="AU640" s="249" t="s">
        <v>164</v>
      </c>
      <c r="AV640" s="13" t="s">
        <v>164</v>
      </c>
      <c r="AW640" s="13" t="s">
        <v>33</v>
      </c>
      <c r="AX640" s="13" t="s">
        <v>76</v>
      </c>
      <c r="AY640" s="249" t="s">
        <v>156</v>
      </c>
    </row>
    <row r="641" s="13" customFormat="1">
      <c r="A641" s="13"/>
      <c r="B641" s="239"/>
      <c r="C641" s="240"/>
      <c r="D641" s="232" t="s">
        <v>170</v>
      </c>
      <c r="E641" s="241" t="s">
        <v>1</v>
      </c>
      <c r="F641" s="242" t="s">
        <v>796</v>
      </c>
      <c r="G641" s="240"/>
      <c r="H641" s="243">
        <v>23.579999999999998</v>
      </c>
      <c r="I641" s="244"/>
      <c r="J641" s="240"/>
      <c r="K641" s="240"/>
      <c r="L641" s="245"/>
      <c r="M641" s="246"/>
      <c r="N641" s="247"/>
      <c r="O641" s="247"/>
      <c r="P641" s="247"/>
      <c r="Q641" s="247"/>
      <c r="R641" s="247"/>
      <c r="S641" s="247"/>
      <c r="T641" s="248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9" t="s">
        <v>170</v>
      </c>
      <c r="AU641" s="249" t="s">
        <v>164</v>
      </c>
      <c r="AV641" s="13" t="s">
        <v>164</v>
      </c>
      <c r="AW641" s="13" t="s">
        <v>33</v>
      </c>
      <c r="AX641" s="13" t="s">
        <v>76</v>
      </c>
      <c r="AY641" s="249" t="s">
        <v>156</v>
      </c>
    </row>
    <row r="642" s="16" customFormat="1">
      <c r="A642" s="16"/>
      <c r="B642" s="281"/>
      <c r="C642" s="282"/>
      <c r="D642" s="232" t="s">
        <v>170</v>
      </c>
      <c r="E642" s="283" t="s">
        <v>1</v>
      </c>
      <c r="F642" s="284" t="s">
        <v>308</v>
      </c>
      <c r="G642" s="282"/>
      <c r="H642" s="285">
        <v>48.939999999999998</v>
      </c>
      <c r="I642" s="286"/>
      <c r="J642" s="282"/>
      <c r="K642" s="282"/>
      <c r="L642" s="287"/>
      <c r="M642" s="288"/>
      <c r="N642" s="289"/>
      <c r="O642" s="289"/>
      <c r="P642" s="289"/>
      <c r="Q642" s="289"/>
      <c r="R642" s="289"/>
      <c r="S642" s="289"/>
      <c r="T642" s="290"/>
      <c r="U642" s="16"/>
      <c r="V642" s="16"/>
      <c r="W642" s="16"/>
      <c r="X642" s="16"/>
      <c r="Y642" s="16"/>
      <c r="Z642" s="16"/>
      <c r="AA642" s="16"/>
      <c r="AB642" s="16"/>
      <c r="AC642" s="16"/>
      <c r="AD642" s="16"/>
      <c r="AE642" s="16"/>
      <c r="AT642" s="291" t="s">
        <v>170</v>
      </c>
      <c r="AU642" s="291" t="s">
        <v>164</v>
      </c>
      <c r="AV642" s="16" t="s">
        <v>180</v>
      </c>
      <c r="AW642" s="16" t="s">
        <v>33</v>
      </c>
      <c r="AX642" s="16" t="s">
        <v>76</v>
      </c>
      <c r="AY642" s="291" t="s">
        <v>156</v>
      </c>
    </row>
    <row r="643" s="15" customFormat="1">
      <c r="A643" s="15"/>
      <c r="B643" s="271"/>
      <c r="C643" s="272"/>
      <c r="D643" s="232" t="s">
        <v>170</v>
      </c>
      <c r="E643" s="273" t="s">
        <v>1</v>
      </c>
      <c r="F643" s="274" t="s">
        <v>431</v>
      </c>
      <c r="G643" s="272"/>
      <c r="H643" s="273" t="s">
        <v>1</v>
      </c>
      <c r="I643" s="275"/>
      <c r="J643" s="272"/>
      <c r="K643" s="272"/>
      <c r="L643" s="276"/>
      <c r="M643" s="277"/>
      <c r="N643" s="278"/>
      <c r="O643" s="278"/>
      <c r="P643" s="278"/>
      <c r="Q643" s="278"/>
      <c r="R643" s="278"/>
      <c r="S643" s="278"/>
      <c r="T643" s="279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80" t="s">
        <v>170</v>
      </c>
      <c r="AU643" s="280" t="s">
        <v>164</v>
      </c>
      <c r="AV643" s="15" t="s">
        <v>84</v>
      </c>
      <c r="AW643" s="15" t="s">
        <v>33</v>
      </c>
      <c r="AX643" s="15" t="s">
        <v>76</v>
      </c>
      <c r="AY643" s="280" t="s">
        <v>156</v>
      </c>
    </row>
    <row r="644" s="13" customFormat="1">
      <c r="A644" s="13"/>
      <c r="B644" s="239"/>
      <c r="C644" s="240"/>
      <c r="D644" s="232" t="s">
        <v>170</v>
      </c>
      <c r="E644" s="241" t="s">
        <v>1</v>
      </c>
      <c r="F644" s="242" t="s">
        <v>797</v>
      </c>
      <c r="G644" s="240"/>
      <c r="H644" s="243">
        <v>11.890000000000001</v>
      </c>
      <c r="I644" s="244"/>
      <c r="J644" s="240"/>
      <c r="K644" s="240"/>
      <c r="L644" s="245"/>
      <c r="M644" s="246"/>
      <c r="N644" s="247"/>
      <c r="O644" s="247"/>
      <c r="P644" s="247"/>
      <c r="Q644" s="247"/>
      <c r="R644" s="247"/>
      <c r="S644" s="247"/>
      <c r="T644" s="248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9" t="s">
        <v>170</v>
      </c>
      <c r="AU644" s="249" t="s">
        <v>164</v>
      </c>
      <c r="AV644" s="13" t="s">
        <v>164</v>
      </c>
      <c r="AW644" s="13" t="s">
        <v>33</v>
      </c>
      <c r="AX644" s="13" t="s">
        <v>76</v>
      </c>
      <c r="AY644" s="249" t="s">
        <v>156</v>
      </c>
    </row>
    <row r="645" s="13" customFormat="1">
      <c r="A645" s="13"/>
      <c r="B645" s="239"/>
      <c r="C645" s="240"/>
      <c r="D645" s="232" t="s">
        <v>170</v>
      </c>
      <c r="E645" s="241" t="s">
        <v>1</v>
      </c>
      <c r="F645" s="242" t="s">
        <v>798</v>
      </c>
      <c r="G645" s="240"/>
      <c r="H645" s="243">
        <v>29.890000000000001</v>
      </c>
      <c r="I645" s="244"/>
      <c r="J645" s="240"/>
      <c r="K645" s="240"/>
      <c r="L645" s="245"/>
      <c r="M645" s="246"/>
      <c r="N645" s="247"/>
      <c r="O645" s="247"/>
      <c r="P645" s="247"/>
      <c r="Q645" s="247"/>
      <c r="R645" s="247"/>
      <c r="S645" s="247"/>
      <c r="T645" s="248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9" t="s">
        <v>170</v>
      </c>
      <c r="AU645" s="249" t="s">
        <v>164</v>
      </c>
      <c r="AV645" s="13" t="s">
        <v>164</v>
      </c>
      <c r="AW645" s="13" t="s">
        <v>33</v>
      </c>
      <c r="AX645" s="13" t="s">
        <v>76</v>
      </c>
      <c r="AY645" s="249" t="s">
        <v>156</v>
      </c>
    </row>
    <row r="646" s="13" customFormat="1">
      <c r="A646" s="13"/>
      <c r="B646" s="239"/>
      <c r="C646" s="240"/>
      <c r="D646" s="232" t="s">
        <v>170</v>
      </c>
      <c r="E646" s="241" t="s">
        <v>1</v>
      </c>
      <c r="F646" s="242" t="s">
        <v>799</v>
      </c>
      <c r="G646" s="240"/>
      <c r="H646" s="243">
        <v>8.2400000000000002</v>
      </c>
      <c r="I646" s="244"/>
      <c r="J646" s="240"/>
      <c r="K646" s="240"/>
      <c r="L646" s="245"/>
      <c r="M646" s="246"/>
      <c r="N646" s="247"/>
      <c r="O646" s="247"/>
      <c r="P646" s="247"/>
      <c r="Q646" s="247"/>
      <c r="R646" s="247"/>
      <c r="S646" s="247"/>
      <c r="T646" s="248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9" t="s">
        <v>170</v>
      </c>
      <c r="AU646" s="249" t="s">
        <v>164</v>
      </c>
      <c r="AV646" s="13" t="s">
        <v>164</v>
      </c>
      <c r="AW646" s="13" t="s">
        <v>33</v>
      </c>
      <c r="AX646" s="13" t="s">
        <v>76</v>
      </c>
      <c r="AY646" s="249" t="s">
        <v>156</v>
      </c>
    </row>
    <row r="647" s="13" customFormat="1">
      <c r="A647" s="13"/>
      <c r="B647" s="239"/>
      <c r="C647" s="240"/>
      <c r="D647" s="232" t="s">
        <v>170</v>
      </c>
      <c r="E647" s="241" t="s">
        <v>1</v>
      </c>
      <c r="F647" s="242" t="s">
        <v>800</v>
      </c>
      <c r="G647" s="240"/>
      <c r="H647" s="243">
        <v>9.8900000000000006</v>
      </c>
      <c r="I647" s="244"/>
      <c r="J647" s="240"/>
      <c r="K647" s="240"/>
      <c r="L647" s="245"/>
      <c r="M647" s="246"/>
      <c r="N647" s="247"/>
      <c r="O647" s="247"/>
      <c r="P647" s="247"/>
      <c r="Q647" s="247"/>
      <c r="R647" s="247"/>
      <c r="S647" s="247"/>
      <c r="T647" s="248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9" t="s">
        <v>170</v>
      </c>
      <c r="AU647" s="249" t="s">
        <v>164</v>
      </c>
      <c r="AV647" s="13" t="s">
        <v>164</v>
      </c>
      <c r="AW647" s="13" t="s">
        <v>33</v>
      </c>
      <c r="AX647" s="13" t="s">
        <v>76</v>
      </c>
      <c r="AY647" s="249" t="s">
        <v>156</v>
      </c>
    </row>
    <row r="648" s="13" customFormat="1">
      <c r="A648" s="13"/>
      <c r="B648" s="239"/>
      <c r="C648" s="240"/>
      <c r="D648" s="232" t="s">
        <v>170</v>
      </c>
      <c r="E648" s="241" t="s">
        <v>1</v>
      </c>
      <c r="F648" s="242" t="s">
        <v>801</v>
      </c>
      <c r="G648" s="240"/>
      <c r="H648" s="243">
        <v>10.960000000000001</v>
      </c>
      <c r="I648" s="244"/>
      <c r="J648" s="240"/>
      <c r="K648" s="240"/>
      <c r="L648" s="245"/>
      <c r="M648" s="246"/>
      <c r="N648" s="247"/>
      <c r="O648" s="247"/>
      <c r="P648" s="247"/>
      <c r="Q648" s="247"/>
      <c r="R648" s="247"/>
      <c r="S648" s="247"/>
      <c r="T648" s="248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9" t="s">
        <v>170</v>
      </c>
      <c r="AU648" s="249" t="s">
        <v>164</v>
      </c>
      <c r="AV648" s="13" t="s">
        <v>164</v>
      </c>
      <c r="AW648" s="13" t="s">
        <v>33</v>
      </c>
      <c r="AX648" s="13" t="s">
        <v>76</v>
      </c>
      <c r="AY648" s="249" t="s">
        <v>156</v>
      </c>
    </row>
    <row r="649" s="13" customFormat="1">
      <c r="A649" s="13"/>
      <c r="B649" s="239"/>
      <c r="C649" s="240"/>
      <c r="D649" s="232" t="s">
        <v>170</v>
      </c>
      <c r="E649" s="241" t="s">
        <v>1</v>
      </c>
      <c r="F649" s="242" t="s">
        <v>802</v>
      </c>
      <c r="G649" s="240"/>
      <c r="H649" s="243">
        <v>13.960000000000001</v>
      </c>
      <c r="I649" s="244"/>
      <c r="J649" s="240"/>
      <c r="K649" s="240"/>
      <c r="L649" s="245"/>
      <c r="M649" s="246"/>
      <c r="N649" s="247"/>
      <c r="O649" s="247"/>
      <c r="P649" s="247"/>
      <c r="Q649" s="247"/>
      <c r="R649" s="247"/>
      <c r="S649" s="247"/>
      <c r="T649" s="248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9" t="s">
        <v>170</v>
      </c>
      <c r="AU649" s="249" t="s">
        <v>164</v>
      </c>
      <c r="AV649" s="13" t="s">
        <v>164</v>
      </c>
      <c r="AW649" s="13" t="s">
        <v>33</v>
      </c>
      <c r="AX649" s="13" t="s">
        <v>76</v>
      </c>
      <c r="AY649" s="249" t="s">
        <v>156</v>
      </c>
    </row>
    <row r="650" s="13" customFormat="1">
      <c r="A650" s="13"/>
      <c r="B650" s="239"/>
      <c r="C650" s="240"/>
      <c r="D650" s="232" t="s">
        <v>170</v>
      </c>
      <c r="E650" s="241" t="s">
        <v>1</v>
      </c>
      <c r="F650" s="242" t="s">
        <v>803</v>
      </c>
      <c r="G650" s="240"/>
      <c r="H650" s="243">
        <v>15.619999999999999</v>
      </c>
      <c r="I650" s="244"/>
      <c r="J650" s="240"/>
      <c r="K650" s="240"/>
      <c r="L650" s="245"/>
      <c r="M650" s="246"/>
      <c r="N650" s="247"/>
      <c r="O650" s="247"/>
      <c r="P650" s="247"/>
      <c r="Q650" s="247"/>
      <c r="R650" s="247"/>
      <c r="S650" s="247"/>
      <c r="T650" s="248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9" t="s">
        <v>170</v>
      </c>
      <c r="AU650" s="249" t="s">
        <v>164</v>
      </c>
      <c r="AV650" s="13" t="s">
        <v>164</v>
      </c>
      <c r="AW650" s="13" t="s">
        <v>33</v>
      </c>
      <c r="AX650" s="13" t="s">
        <v>76</v>
      </c>
      <c r="AY650" s="249" t="s">
        <v>156</v>
      </c>
    </row>
    <row r="651" s="13" customFormat="1">
      <c r="A651" s="13"/>
      <c r="B651" s="239"/>
      <c r="C651" s="240"/>
      <c r="D651" s="232" t="s">
        <v>170</v>
      </c>
      <c r="E651" s="241" t="s">
        <v>1</v>
      </c>
      <c r="F651" s="242" t="s">
        <v>804</v>
      </c>
      <c r="G651" s="240"/>
      <c r="H651" s="243">
        <v>14.449999999999999</v>
      </c>
      <c r="I651" s="244"/>
      <c r="J651" s="240"/>
      <c r="K651" s="240"/>
      <c r="L651" s="245"/>
      <c r="M651" s="246"/>
      <c r="N651" s="247"/>
      <c r="O651" s="247"/>
      <c r="P651" s="247"/>
      <c r="Q651" s="247"/>
      <c r="R651" s="247"/>
      <c r="S651" s="247"/>
      <c r="T651" s="248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9" t="s">
        <v>170</v>
      </c>
      <c r="AU651" s="249" t="s">
        <v>164</v>
      </c>
      <c r="AV651" s="13" t="s">
        <v>164</v>
      </c>
      <c r="AW651" s="13" t="s">
        <v>33</v>
      </c>
      <c r="AX651" s="13" t="s">
        <v>76</v>
      </c>
      <c r="AY651" s="249" t="s">
        <v>156</v>
      </c>
    </row>
    <row r="652" s="16" customFormat="1">
      <c r="A652" s="16"/>
      <c r="B652" s="281"/>
      <c r="C652" s="282"/>
      <c r="D652" s="232" t="s">
        <v>170</v>
      </c>
      <c r="E652" s="283" t="s">
        <v>1</v>
      </c>
      <c r="F652" s="284" t="s">
        <v>308</v>
      </c>
      <c r="G652" s="282"/>
      <c r="H652" s="285">
        <v>114.90000000000002</v>
      </c>
      <c r="I652" s="286"/>
      <c r="J652" s="282"/>
      <c r="K652" s="282"/>
      <c r="L652" s="287"/>
      <c r="M652" s="288"/>
      <c r="N652" s="289"/>
      <c r="O652" s="289"/>
      <c r="P652" s="289"/>
      <c r="Q652" s="289"/>
      <c r="R652" s="289"/>
      <c r="S652" s="289"/>
      <c r="T652" s="290"/>
      <c r="U652" s="16"/>
      <c r="V652" s="16"/>
      <c r="W652" s="16"/>
      <c r="X652" s="16"/>
      <c r="Y652" s="16"/>
      <c r="Z652" s="16"/>
      <c r="AA652" s="16"/>
      <c r="AB652" s="16"/>
      <c r="AC652" s="16"/>
      <c r="AD652" s="16"/>
      <c r="AE652" s="16"/>
      <c r="AT652" s="291" t="s">
        <v>170</v>
      </c>
      <c r="AU652" s="291" t="s">
        <v>164</v>
      </c>
      <c r="AV652" s="16" t="s">
        <v>180</v>
      </c>
      <c r="AW652" s="16" t="s">
        <v>33</v>
      </c>
      <c r="AX652" s="16" t="s">
        <v>76</v>
      </c>
      <c r="AY652" s="291" t="s">
        <v>156</v>
      </c>
    </row>
    <row r="653" s="14" customFormat="1">
      <c r="A653" s="14"/>
      <c r="B653" s="250"/>
      <c r="C653" s="251"/>
      <c r="D653" s="232" t="s">
        <v>170</v>
      </c>
      <c r="E653" s="252" t="s">
        <v>1</v>
      </c>
      <c r="F653" s="253" t="s">
        <v>172</v>
      </c>
      <c r="G653" s="251"/>
      <c r="H653" s="254">
        <v>163.84</v>
      </c>
      <c r="I653" s="255"/>
      <c r="J653" s="251"/>
      <c r="K653" s="251"/>
      <c r="L653" s="256"/>
      <c r="M653" s="257"/>
      <c r="N653" s="258"/>
      <c r="O653" s="258"/>
      <c r="P653" s="258"/>
      <c r="Q653" s="258"/>
      <c r="R653" s="258"/>
      <c r="S653" s="258"/>
      <c r="T653" s="259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60" t="s">
        <v>170</v>
      </c>
      <c r="AU653" s="260" t="s">
        <v>164</v>
      </c>
      <c r="AV653" s="14" t="s">
        <v>163</v>
      </c>
      <c r="AW653" s="14" t="s">
        <v>33</v>
      </c>
      <c r="AX653" s="14" t="s">
        <v>84</v>
      </c>
      <c r="AY653" s="260" t="s">
        <v>156</v>
      </c>
    </row>
    <row r="654" s="2" customFormat="1" ht="33" customHeight="1">
      <c r="A654" s="39"/>
      <c r="B654" s="40"/>
      <c r="C654" s="219" t="s">
        <v>805</v>
      </c>
      <c r="D654" s="219" t="s">
        <v>158</v>
      </c>
      <c r="E654" s="220" t="s">
        <v>806</v>
      </c>
      <c r="F654" s="221" t="s">
        <v>807</v>
      </c>
      <c r="G654" s="222" t="s">
        <v>161</v>
      </c>
      <c r="H654" s="223">
        <v>12.970000000000001</v>
      </c>
      <c r="I654" s="224"/>
      <c r="J654" s="225">
        <f>ROUND(I654*H654,2)</f>
        <v>0</v>
      </c>
      <c r="K654" s="221" t="s">
        <v>162</v>
      </c>
      <c r="L654" s="45"/>
      <c r="M654" s="226" t="s">
        <v>1</v>
      </c>
      <c r="N654" s="227" t="s">
        <v>42</v>
      </c>
      <c r="O654" s="92"/>
      <c r="P654" s="228">
        <f>O654*H654</f>
        <v>0</v>
      </c>
      <c r="Q654" s="228">
        <v>0.0023999999999999998</v>
      </c>
      <c r="R654" s="228">
        <f>Q654*H654</f>
        <v>0.031127999999999999</v>
      </c>
      <c r="S654" s="228">
        <v>0</v>
      </c>
      <c r="T654" s="229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30" t="s">
        <v>163</v>
      </c>
      <c r="AT654" s="230" t="s">
        <v>158</v>
      </c>
      <c r="AU654" s="230" t="s">
        <v>164</v>
      </c>
      <c r="AY654" s="18" t="s">
        <v>156</v>
      </c>
      <c r="BE654" s="231">
        <f>IF(N654="základní",J654,0)</f>
        <v>0</v>
      </c>
      <c r="BF654" s="231">
        <f>IF(N654="snížená",J654,0)</f>
        <v>0</v>
      </c>
      <c r="BG654" s="231">
        <f>IF(N654="zákl. přenesená",J654,0)</f>
        <v>0</v>
      </c>
      <c r="BH654" s="231">
        <f>IF(N654="sníž. přenesená",J654,0)</f>
        <v>0</v>
      </c>
      <c r="BI654" s="231">
        <f>IF(N654="nulová",J654,0)</f>
        <v>0</v>
      </c>
      <c r="BJ654" s="18" t="s">
        <v>164</v>
      </c>
      <c r="BK654" s="231">
        <f>ROUND(I654*H654,2)</f>
        <v>0</v>
      </c>
      <c r="BL654" s="18" t="s">
        <v>163</v>
      </c>
      <c r="BM654" s="230" t="s">
        <v>808</v>
      </c>
    </row>
    <row r="655" s="2" customFormat="1">
      <c r="A655" s="39"/>
      <c r="B655" s="40"/>
      <c r="C655" s="41"/>
      <c r="D655" s="232" t="s">
        <v>166</v>
      </c>
      <c r="E655" s="41"/>
      <c r="F655" s="233" t="s">
        <v>809</v>
      </c>
      <c r="G655" s="41"/>
      <c r="H655" s="41"/>
      <c r="I655" s="234"/>
      <c r="J655" s="41"/>
      <c r="K655" s="41"/>
      <c r="L655" s="45"/>
      <c r="M655" s="235"/>
      <c r="N655" s="236"/>
      <c r="O655" s="92"/>
      <c r="P655" s="92"/>
      <c r="Q655" s="92"/>
      <c r="R655" s="92"/>
      <c r="S655" s="92"/>
      <c r="T655" s="93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166</v>
      </c>
      <c r="AU655" s="18" t="s">
        <v>164</v>
      </c>
    </row>
    <row r="656" s="2" customFormat="1">
      <c r="A656" s="39"/>
      <c r="B656" s="40"/>
      <c r="C656" s="41"/>
      <c r="D656" s="237" t="s">
        <v>168</v>
      </c>
      <c r="E656" s="41"/>
      <c r="F656" s="238" t="s">
        <v>810</v>
      </c>
      <c r="G656" s="41"/>
      <c r="H656" s="41"/>
      <c r="I656" s="234"/>
      <c r="J656" s="41"/>
      <c r="K656" s="41"/>
      <c r="L656" s="45"/>
      <c r="M656" s="235"/>
      <c r="N656" s="236"/>
      <c r="O656" s="92"/>
      <c r="P656" s="92"/>
      <c r="Q656" s="92"/>
      <c r="R656" s="92"/>
      <c r="S656" s="92"/>
      <c r="T656" s="93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168</v>
      </c>
      <c r="AU656" s="18" t="s">
        <v>164</v>
      </c>
    </row>
    <row r="657" s="2" customFormat="1" ht="24.15" customHeight="1">
      <c r="A657" s="39"/>
      <c r="B657" s="40"/>
      <c r="C657" s="261" t="s">
        <v>811</v>
      </c>
      <c r="D657" s="261" t="s">
        <v>241</v>
      </c>
      <c r="E657" s="262" t="s">
        <v>812</v>
      </c>
      <c r="F657" s="263" t="s">
        <v>813</v>
      </c>
      <c r="G657" s="264" t="s">
        <v>161</v>
      </c>
      <c r="H657" s="265">
        <v>13.228999999999999</v>
      </c>
      <c r="I657" s="266"/>
      <c r="J657" s="267">
        <f>ROUND(I657*H657,2)</f>
        <v>0</v>
      </c>
      <c r="K657" s="263" t="s">
        <v>162</v>
      </c>
      <c r="L657" s="268"/>
      <c r="M657" s="269" t="s">
        <v>1</v>
      </c>
      <c r="N657" s="270" t="s">
        <v>42</v>
      </c>
      <c r="O657" s="92"/>
      <c r="P657" s="228">
        <f>O657*H657</f>
        <v>0</v>
      </c>
      <c r="Q657" s="228">
        <v>0.087999999999999995</v>
      </c>
      <c r="R657" s="228">
        <f>Q657*H657</f>
        <v>1.1641519999999999</v>
      </c>
      <c r="S657" s="228">
        <v>0</v>
      </c>
      <c r="T657" s="229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30" t="s">
        <v>219</v>
      </c>
      <c r="AT657" s="230" t="s">
        <v>241</v>
      </c>
      <c r="AU657" s="230" t="s">
        <v>164</v>
      </c>
      <c r="AY657" s="18" t="s">
        <v>156</v>
      </c>
      <c r="BE657" s="231">
        <f>IF(N657="základní",J657,0)</f>
        <v>0</v>
      </c>
      <c r="BF657" s="231">
        <f>IF(N657="snížená",J657,0)</f>
        <v>0</v>
      </c>
      <c r="BG657" s="231">
        <f>IF(N657="zákl. přenesená",J657,0)</f>
        <v>0</v>
      </c>
      <c r="BH657" s="231">
        <f>IF(N657="sníž. přenesená",J657,0)</f>
        <v>0</v>
      </c>
      <c r="BI657" s="231">
        <f>IF(N657="nulová",J657,0)</f>
        <v>0</v>
      </c>
      <c r="BJ657" s="18" t="s">
        <v>164</v>
      </c>
      <c r="BK657" s="231">
        <f>ROUND(I657*H657,2)</f>
        <v>0</v>
      </c>
      <c r="BL657" s="18" t="s">
        <v>163</v>
      </c>
      <c r="BM657" s="230" t="s">
        <v>814</v>
      </c>
    </row>
    <row r="658" s="2" customFormat="1">
      <c r="A658" s="39"/>
      <c r="B658" s="40"/>
      <c r="C658" s="41"/>
      <c r="D658" s="232" t="s">
        <v>166</v>
      </c>
      <c r="E658" s="41"/>
      <c r="F658" s="233" t="s">
        <v>813</v>
      </c>
      <c r="G658" s="41"/>
      <c r="H658" s="41"/>
      <c r="I658" s="234"/>
      <c r="J658" s="41"/>
      <c r="K658" s="41"/>
      <c r="L658" s="45"/>
      <c r="M658" s="235"/>
      <c r="N658" s="236"/>
      <c r="O658" s="92"/>
      <c r="P658" s="92"/>
      <c r="Q658" s="92"/>
      <c r="R658" s="92"/>
      <c r="S658" s="92"/>
      <c r="T658" s="93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166</v>
      </c>
      <c r="AU658" s="18" t="s">
        <v>164</v>
      </c>
    </row>
    <row r="659" s="13" customFormat="1">
      <c r="A659" s="13"/>
      <c r="B659" s="239"/>
      <c r="C659" s="240"/>
      <c r="D659" s="232" t="s">
        <v>170</v>
      </c>
      <c r="E659" s="240"/>
      <c r="F659" s="242" t="s">
        <v>815</v>
      </c>
      <c r="G659" s="240"/>
      <c r="H659" s="243">
        <v>13.228999999999999</v>
      </c>
      <c r="I659" s="244"/>
      <c r="J659" s="240"/>
      <c r="K659" s="240"/>
      <c r="L659" s="245"/>
      <c r="M659" s="246"/>
      <c r="N659" s="247"/>
      <c r="O659" s="247"/>
      <c r="P659" s="247"/>
      <c r="Q659" s="247"/>
      <c r="R659" s="247"/>
      <c r="S659" s="247"/>
      <c r="T659" s="248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9" t="s">
        <v>170</v>
      </c>
      <c r="AU659" s="249" t="s">
        <v>164</v>
      </c>
      <c r="AV659" s="13" t="s">
        <v>164</v>
      </c>
      <c r="AW659" s="13" t="s">
        <v>4</v>
      </c>
      <c r="AX659" s="13" t="s">
        <v>84</v>
      </c>
      <c r="AY659" s="249" t="s">
        <v>156</v>
      </c>
    </row>
    <row r="660" s="2" customFormat="1" ht="24.15" customHeight="1">
      <c r="A660" s="39"/>
      <c r="B660" s="40"/>
      <c r="C660" s="219" t="s">
        <v>816</v>
      </c>
      <c r="D660" s="219" t="s">
        <v>158</v>
      </c>
      <c r="E660" s="220" t="s">
        <v>817</v>
      </c>
      <c r="F660" s="221" t="s">
        <v>818</v>
      </c>
      <c r="G660" s="222" t="s">
        <v>161</v>
      </c>
      <c r="H660" s="223">
        <v>17.800000000000001</v>
      </c>
      <c r="I660" s="224"/>
      <c r="J660" s="225">
        <f>ROUND(I660*H660,2)</f>
        <v>0</v>
      </c>
      <c r="K660" s="221" t="s">
        <v>162</v>
      </c>
      <c r="L660" s="45"/>
      <c r="M660" s="226" t="s">
        <v>1</v>
      </c>
      <c r="N660" s="227" t="s">
        <v>42</v>
      </c>
      <c r="O660" s="92"/>
      <c r="P660" s="228">
        <f>O660*H660</f>
        <v>0</v>
      </c>
      <c r="Q660" s="228">
        <v>0.25669999999999998</v>
      </c>
      <c r="R660" s="228">
        <f>Q660*H660</f>
        <v>4.5692599999999999</v>
      </c>
      <c r="S660" s="228">
        <v>0</v>
      </c>
      <c r="T660" s="229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30" t="s">
        <v>163</v>
      </c>
      <c r="AT660" s="230" t="s">
        <v>158</v>
      </c>
      <c r="AU660" s="230" t="s">
        <v>164</v>
      </c>
      <c r="AY660" s="18" t="s">
        <v>156</v>
      </c>
      <c r="BE660" s="231">
        <f>IF(N660="základní",J660,0)</f>
        <v>0</v>
      </c>
      <c r="BF660" s="231">
        <f>IF(N660="snížená",J660,0)</f>
        <v>0</v>
      </c>
      <c r="BG660" s="231">
        <f>IF(N660="zákl. přenesená",J660,0)</f>
        <v>0</v>
      </c>
      <c r="BH660" s="231">
        <f>IF(N660="sníž. přenesená",J660,0)</f>
        <v>0</v>
      </c>
      <c r="BI660" s="231">
        <f>IF(N660="nulová",J660,0)</f>
        <v>0</v>
      </c>
      <c r="BJ660" s="18" t="s">
        <v>164</v>
      </c>
      <c r="BK660" s="231">
        <f>ROUND(I660*H660,2)</f>
        <v>0</v>
      </c>
      <c r="BL660" s="18" t="s">
        <v>163</v>
      </c>
      <c r="BM660" s="230" t="s">
        <v>819</v>
      </c>
    </row>
    <row r="661" s="2" customFormat="1">
      <c r="A661" s="39"/>
      <c r="B661" s="40"/>
      <c r="C661" s="41"/>
      <c r="D661" s="232" t="s">
        <v>166</v>
      </c>
      <c r="E661" s="41"/>
      <c r="F661" s="233" t="s">
        <v>820</v>
      </c>
      <c r="G661" s="41"/>
      <c r="H661" s="41"/>
      <c r="I661" s="234"/>
      <c r="J661" s="41"/>
      <c r="K661" s="41"/>
      <c r="L661" s="45"/>
      <c r="M661" s="235"/>
      <c r="N661" s="236"/>
      <c r="O661" s="92"/>
      <c r="P661" s="92"/>
      <c r="Q661" s="92"/>
      <c r="R661" s="92"/>
      <c r="S661" s="92"/>
      <c r="T661" s="93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166</v>
      </c>
      <c r="AU661" s="18" t="s">
        <v>164</v>
      </c>
    </row>
    <row r="662" s="2" customFormat="1">
      <c r="A662" s="39"/>
      <c r="B662" s="40"/>
      <c r="C662" s="41"/>
      <c r="D662" s="237" t="s">
        <v>168</v>
      </c>
      <c r="E662" s="41"/>
      <c r="F662" s="238" t="s">
        <v>821</v>
      </c>
      <c r="G662" s="41"/>
      <c r="H662" s="41"/>
      <c r="I662" s="234"/>
      <c r="J662" s="41"/>
      <c r="K662" s="41"/>
      <c r="L662" s="45"/>
      <c r="M662" s="235"/>
      <c r="N662" s="236"/>
      <c r="O662" s="92"/>
      <c r="P662" s="92"/>
      <c r="Q662" s="92"/>
      <c r="R662" s="92"/>
      <c r="S662" s="92"/>
      <c r="T662" s="93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168</v>
      </c>
      <c r="AU662" s="18" t="s">
        <v>164</v>
      </c>
    </row>
    <row r="663" s="13" customFormat="1">
      <c r="A663" s="13"/>
      <c r="B663" s="239"/>
      <c r="C663" s="240"/>
      <c r="D663" s="232" t="s">
        <v>170</v>
      </c>
      <c r="E663" s="241" t="s">
        <v>1</v>
      </c>
      <c r="F663" s="242" t="s">
        <v>822</v>
      </c>
      <c r="G663" s="240"/>
      <c r="H663" s="243">
        <v>17.800000000000001</v>
      </c>
      <c r="I663" s="244"/>
      <c r="J663" s="240"/>
      <c r="K663" s="240"/>
      <c r="L663" s="245"/>
      <c r="M663" s="246"/>
      <c r="N663" s="247"/>
      <c r="O663" s="247"/>
      <c r="P663" s="247"/>
      <c r="Q663" s="247"/>
      <c r="R663" s="247"/>
      <c r="S663" s="247"/>
      <c r="T663" s="248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9" t="s">
        <v>170</v>
      </c>
      <c r="AU663" s="249" t="s">
        <v>164</v>
      </c>
      <c r="AV663" s="13" t="s">
        <v>164</v>
      </c>
      <c r="AW663" s="13" t="s">
        <v>33</v>
      </c>
      <c r="AX663" s="13" t="s">
        <v>76</v>
      </c>
      <c r="AY663" s="249" t="s">
        <v>156</v>
      </c>
    </row>
    <row r="664" s="14" customFormat="1">
      <c r="A664" s="14"/>
      <c r="B664" s="250"/>
      <c r="C664" s="251"/>
      <c r="D664" s="232" t="s">
        <v>170</v>
      </c>
      <c r="E664" s="252" t="s">
        <v>1</v>
      </c>
      <c r="F664" s="253" t="s">
        <v>172</v>
      </c>
      <c r="G664" s="251"/>
      <c r="H664" s="254">
        <v>17.800000000000001</v>
      </c>
      <c r="I664" s="255"/>
      <c r="J664" s="251"/>
      <c r="K664" s="251"/>
      <c r="L664" s="256"/>
      <c r="M664" s="257"/>
      <c r="N664" s="258"/>
      <c r="O664" s="258"/>
      <c r="P664" s="258"/>
      <c r="Q664" s="258"/>
      <c r="R664" s="258"/>
      <c r="S664" s="258"/>
      <c r="T664" s="25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60" t="s">
        <v>170</v>
      </c>
      <c r="AU664" s="260" t="s">
        <v>164</v>
      </c>
      <c r="AV664" s="14" t="s">
        <v>163</v>
      </c>
      <c r="AW664" s="14" t="s">
        <v>33</v>
      </c>
      <c r="AX664" s="14" t="s">
        <v>84</v>
      </c>
      <c r="AY664" s="260" t="s">
        <v>156</v>
      </c>
    </row>
    <row r="665" s="12" customFormat="1" ht="22.8" customHeight="1">
      <c r="A665" s="12"/>
      <c r="B665" s="203"/>
      <c r="C665" s="204"/>
      <c r="D665" s="205" t="s">
        <v>75</v>
      </c>
      <c r="E665" s="217" t="s">
        <v>225</v>
      </c>
      <c r="F665" s="217" t="s">
        <v>823</v>
      </c>
      <c r="G665" s="204"/>
      <c r="H665" s="204"/>
      <c r="I665" s="207"/>
      <c r="J665" s="218">
        <f>BK665</f>
        <v>0</v>
      </c>
      <c r="K665" s="204"/>
      <c r="L665" s="209"/>
      <c r="M665" s="210"/>
      <c r="N665" s="211"/>
      <c r="O665" s="211"/>
      <c r="P665" s="212">
        <f>SUM(P666:P707)</f>
        <v>0</v>
      </c>
      <c r="Q665" s="211"/>
      <c r="R665" s="212">
        <f>SUM(R666:R707)</f>
        <v>4.7256973999999996</v>
      </c>
      <c r="S665" s="211"/>
      <c r="T665" s="213">
        <f>SUM(T666:T707)</f>
        <v>0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214" t="s">
        <v>84</v>
      </c>
      <c r="AT665" s="215" t="s">
        <v>75</v>
      </c>
      <c r="AU665" s="215" t="s">
        <v>84</v>
      </c>
      <c r="AY665" s="214" t="s">
        <v>156</v>
      </c>
      <c r="BK665" s="216">
        <f>SUM(BK666:BK707)</f>
        <v>0</v>
      </c>
    </row>
    <row r="666" s="2" customFormat="1" ht="24.15" customHeight="1">
      <c r="A666" s="39"/>
      <c r="B666" s="40"/>
      <c r="C666" s="219" t="s">
        <v>824</v>
      </c>
      <c r="D666" s="219" t="s">
        <v>158</v>
      </c>
      <c r="E666" s="220" t="s">
        <v>825</v>
      </c>
      <c r="F666" s="221" t="s">
        <v>826</v>
      </c>
      <c r="G666" s="222" t="s">
        <v>256</v>
      </c>
      <c r="H666" s="223">
        <v>35.600000000000001</v>
      </c>
      <c r="I666" s="224"/>
      <c r="J666" s="225">
        <f>ROUND(I666*H666,2)</f>
        <v>0</v>
      </c>
      <c r="K666" s="221" t="s">
        <v>162</v>
      </c>
      <c r="L666" s="45"/>
      <c r="M666" s="226" t="s">
        <v>1</v>
      </c>
      <c r="N666" s="227" t="s">
        <v>42</v>
      </c>
      <c r="O666" s="92"/>
      <c r="P666" s="228">
        <f>O666*H666</f>
        <v>0</v>
      </c>
      <c r="Q666" s="228">
        <v>0.10095</v>
      </c>
      <c r="R666" s="228">
        <f>Q666*H666</f>
        <v>3.59382</v>
      </c>
      <c r="S666" s="228">
        <v>0</v>
      </c>
      <c r="T666" s="229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30" t="s">
        <v>163</v>
      </c>
      <c r="AT666" s="230" t="s">
        <v>158</v>
      </c>
      <c r="AU666" s="230" t="s">
        <v>164</v>
      </c>
      <c r="AY666" s="18" t="s">
        <v>156</v>
      </c>
      <c r="BE666" s="231">
        <f>IF(N666="základní",J666,0)</f>
        <v>0</v>
      </c>
      <c r="BF666" s="231">
        <f>IF(N666="snížená",J666,0)</f>
        <v>0</v>
      </c>
      <c r="BG666" s="231">
        <f>IF(N666="zákl. přenesená",J666,0)</f>
        <v>0</v>
      </c>
      <c r="BH666" s="231">
        <f>IF(N666="sníž. přenesená",J666,0)</f>
        <v>0</v>
      </c>
      <c r="BI666" s="231">
        <f>IF(N666="nulová",J666,0)</f>
        <v>0</v>
      </c>
      <c r="BJ666" s="18" t="s">
        <v>164</v>
      </c>
      <c r="BK666" s="231">
        <f>ROUND(I666*H666,2)</f>
        <v>0</v>
      </c>
      <c r="BL666" s="18" t="s">
        <v>163</v>
      </c>
      <c r="BM666" s="230" t="s">
        <v>827</v>
      </c>
    </row>
    <row r="667" s="2" customFormat="1">
      <c r="A667" s="39"/>
      <c r="B667" s="40"/>
      <c r="C667" s="41"/>
      <c r="D667" s="232" t="s">
        <v>166</v>
      </c>
      <c r="E667" s="41"/>
      <c r="F667" s="233" t="s">
        <v>828</v>
      </c>
      <c r="G667" s="41"/>
      <c r="H667" s="41"/>
      <c r="I667" s="234"/>
      <c r="J667" s="41"/>
      <c r="K667" s="41"/>
      <c r="L667" s="45"/>
      <c r="M667" s="235"/>
      <c r="N667" s="236"/>
      <c r="O667" s="92"/>
      <c r="P667" s="92"/>
      <c r="Q667" s="92"/>
      <c r="R667" s="92"/>
      <c r="S667" s="92"/>
      <c r="T667" s="93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166</v>
      </c>
      <c r="AU667" s="18" t="s">
        <v>164</v>
      </c>
    </row>
    <row r="668" s="2" customFormat="1">
      <c r="A668" s="39"/>
      <c r="B668" s="40"/>
      <c r="C668" s="41"/>
      <c r="D668" s="237" t="s">
        <v>168</v>
      </c>
      <c r="E668" s="41"/>
      <c r="F668" s="238" t="s">
        <v>829</v>
      </c>
      <c r="G668" s="41"/>
      <c r="H668" s="41"/>
      <c r="I668" s="234"/>
      <c r="J668" s="41"/>
      <c r="K668" s="41"/>
      <c r="L668" s="45"/>
      <c r="M668" s="235"/>
      <c r="N668" s="236"/>
      <c r="O668" s="92"/>
      <c r="P668" s="92"/>
      <c r="Q668" s="92"/>
      <c r="R668" s="92"/>
      <c r="S668" s="92"/>
      <c r="T668" s="93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168</v>
      </c>
      <c r="AU668" s="18" t="s">
        <v>164</v>
      </c>
    </row>
    <row r="669" s="13" customFormat="1">
      <c r="A669" s="13"/>
      <c r="B669" s="239"/>
      <c r="C669" s="240"/>
      <c r="D669" s="232" t="s">
        <v>170</v>
      </c>
      <c r="E669" s="241" t="s">
        <v>1</v>
      </c>
      <c r="F669" s="242" t="s">
        <v>830</v>
      </c>
      <c r="G669" s="240"/>
      <c r="H669" s="243">
        <v>35.600000000000001</v>
      </c>
      <c r="I669" s="244"/>
      <c r="J669" s="240"/>
      <c r="K669" s="240"/>
      <c r="L669" s="245"/>
      <c r="M669" s="246"/>
      <c r="N669" s="247"/>
      <c r="O669" s="247"/>
      <c r="P669" s="247"/>
      <c r="Q669" s="247"/>
      <c r="R669" s="247"/>
      <c r="S669" s="247"/>
      <c r="T669" s="248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9" t="s">
        <v>170</v>
      </c>
      <c r="AU669" s="249" t="s">
        <v>164</v>
      </c>
      <c r="AV669" s="13" t="s">
        <v>164</v>
      </c>
      <c r="AW669" s="13" t="s">
        <v>33</v>
      </c>
      <c r="AX669" s="13" t="s">
        <v>76</v>
      </c>
      <c r="AY669" s="249" t="s">
        <v>156</v>
      </c>
    </row>
    <row r="670" s="14" customFormat="1">
      <c r="A670" s="14"/>
      <c r="B670" s="250"/>
      <c r="C670" s="251"/>
      <c r="D670" s="232" t="s">
        <v>170</v>
      </c>
      <c r="E670" s="252" t="s">
        <v>1</v>
      </c>
      <c r="F670" s="253" t="s">
        <v>172</v>
      </c>
      <c r="G670" s="251"/>
      <c r="H670" s="254">
        <v>35.600000000000001</v>
      </c>
      <c r="I670" s="255"/>
      <c r="J670" s="251"/>
      <c r="K670" s="251"/>
      <c r="L670" s="256"/>
      <c r="M670" s="257"/>
      <c r="N670" s="258"/>
      <c r="O670" s="258"/>
      <c r="P670" s="258"/>
      <c r="Q670" s="258"/>
      <c r="R670" s="258"/>
      <c r="S670" s="258"/>
      <c r="T670" s="259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60" t="s">
        <v>170</v>
      </c>
      <c r="AU670" s="260" t="s">
        <v>164</v>
      </c>
      <c r="AV670" s="14" t="s">
        <v>163</v>
      </c>
      <c r="AW670" s="14" t="s">
        <v>33</v>
      </c>
      <c r="AX670" s="14" t="s">
        <v>84</v>
      </c>
      <c r="AY670" s="260" t="s">
        <v>156</v>
      </c>
    </row>
    <row r="671" s="2" customFormat="1" ht="16.5" customHeight="1">
      <c r="A671" s="39"/>
      <c r="B671" s="40"/>
      <c r="C671" s="261" t="s">
        <v>831</v>
      </c>
      <c r="D671" s="261" t="s">
        <v>241</v>
      </c>
      <c r="E671" s="262" t="s">
        <v>832</v>
      </c>
      <c r="F671" s="263" t="s">
        <v>833</v>
      </c>
      <c r="G671" s="264" t="s">
        <v>256</v>
      </c>
      <c r="H671" s="265">
        <v>39.159999999999997</v>
      </c>
      <c r="I671" s="266"/>
      <c r="J671" s="267">
        <f>ROUND(I671*H671,2)</f>
        <v>0</v>
      </c>
      <c r="K671" s="263" t="s">
        <v>162</v>
      </c>
      <c r="L671" s="268"/>
      <c r="M671" s="269" t="s">
        <v>1</v>
      </c>
      <c r="N671" s="270" t="s">
        <v>42</v>
      </c>
      <c r="O671" s="92"/>
      <c r="P671" s="228">
        <f>O671*H671</f>
        <v>0</v>
      </c>
      <c r="Q671" s="228">
        <v>0.028000000000000001</v>
      </c>
      <c r="R671" s="228">
        <f>Q671*H671</f>
        <v>1.0964799999999999</v>
      </c>
      <c r="S671" s="228">
        <v>0</v>
      </c>
      <c r="T671" s="229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30" t="s">
        <v>219</v>
      </c>
      <c r="AT671" s="230" t="s">
        <v>241</v>
      </c>
      <c r="AU671" s="230" t="s">
        <v>164</v>
      </c>
      <c r="AY671" s="18" t="s">
        <v>156</v>
      </c>
      <c r="BE671" s="231">
        <f>IF(N671="základní",J671,0)</f>
        <v>0</v>
      </c>
      <c r="BF671" s="231">
        <f>IF(N671="snížená",J671,0)</f>
        <v>0</v>
      </c>
      <c r="BG671" s="231">
        <f>IF(N671="zákl. přenesená",J671,0)</f>
        <v>0</v>
      </c>
      <c r="BH671" s="231">
        <f>IF(N671="sníž. přenesená",J671,0)</f>
        <v>0</v>
      </c>
      <c r="BI671" s="231">
        <f>IF(N671="nulová",J671,0)</f>
        <v>0</v>
      </c>
      <c r="BJ671" s="18" t="s">
        <v>164</v>
      </c>
      <c r="BK671" s="231">
        <f>ROUND(I671*H671,2)</f>
        <v>0</v>
      </c>
      <c r="BL671" s="18" t="s">
        <v>163</v>
      </c>
      <c r="BM671" s="230" t="s">
        <v>834</v>
      </c>
    </row>
    <row r="672" s="2" customFormat="1">
      <c r="A672" s="39"/>
      <c r="B672" s="40"/>
      <c r="C672" s="41"/>
      <c r="D672" s="232" t="s">
        <v>166</v>
      </c>
      <c r="E672" s="41"/>
      <c r="F672" s="233" t="s">
        <v>833</v>
      </c>
      <c r="G672" s="41"/>
      <c r="H672" s="41"/>
      <c r="I672" s="234"/>
      <c r="J672" s="41"/>
      <c r="K672" s="41"/>
      <c r="L672" s="45"/>
      <c r="M672" s="235"/>
      <c r="N672" s="236"/>
      <c r="O672" s="92"/>
      <c r="P672" s="92"/>
      <c r="Q672" s="92"/>
      <c r="R672" s="92"/>
      <c r="S672" s="92"/>
      <c r="T672" s="93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166</v>
      </c>
      <c r="AU672" s="18" t="s">
        <v>164</v>
      </c>
    </row>
    <row r="673" s="13" customFormat="1">
      <c r="A673" s="13"/>
      <c r="B673" s="239"/>
      <c r="C673" s="240"/>
      <c r="D673" s="232" t="s">
        <v>170</v>
      </c>
      <c r="E673" s="240"/>
      <c r="F673" s="242" t="s">
        <v>835</v>
      </c>
      <c r="G673" s="240"/>
      <c r="H673" s="243">
        <v>39.159999999999997</v>
      </c>
      <c r="I673" s="244"/>
      <c r="J673" s="240"/>
      <c r="K673" s="240"/>
      <c r="L673" s="245"/>
      <c r="M673" s="246"/>
      <c r="N673" s="247"/>
      <c r="O673" s="247"/>
      <c r="P673" s="247"/>
      <c r="Q673" s="247"/>
      <c r="R673" s="247"/>
      <c r="S673" s="247"/>
      <c r="T673" s="248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9" t="s">
        <v>170</v>
      </c>
      <c r="AU673" s="249" t="s">
        <v>164</v>
      </c>
      <c r="AV673" s="13" t="s">
        <v>164</v>
      </c>
      <c r="AW673" s="13" t="s">
        <v>4</v>
      </c>
      <c r="AX673" s="13" t="s">
        <v>84</v>
      </c>
      <c r="AY673" s="249" t="s">
        <v>156</v>
      </c>
    </row>
    <row r="674" s="2" customFormat="1" ht="33" customHeight="1">
      <c r="A674" s="39"/>
      <c r="B674" s="40"/>
      <c r="C674" s="219" t="s">
        <v>836</v>
      </c>
      <c r="D674" s="219" t="s">
        <v>158</v>
      </c>
      <c r="E674" s="220" t="s">
        <v>837</v>
      </c>
      <c r="F674" s="221" t="s">
        <v>838</v>
      </c>
      <c r="G674" s="222" t="s">
        <v>161</v>
      </c>
      <c r="H674" s="223">
        <v>265.5</v>
      </c>
      <c r="I674" s="224"/>
      <c r="J674" s="225">
        <f>ROUND(I674*H674,2)</f>
        <v>0</v>
      </c>
      <c r="K674" s="221" t="s">
        <v>162</v>
      </c>
      <c r="L674" s="45"/>
      <c r="M674" s="226" t="s">
        <v>1</v>
      </c>
      <c r="N674" s="227" t="s">
        <v>42</v>
      </c>
      <c r="O674" s="92"/>
      <c r="P674" s="228">
        <f>O674*H674</f>
        <v>0</v>
      </c>
      <c r="Q674" s="228">
        <v>0</v>
      </c>
      <c r="R674" s="228">
        <f>Q674*H674</f>
        <v>0</v>
      </c>
      <c r="S674" s="228">
        <v>0</v>
      </c>
      <c r="T674" s="229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30" t="s">
        <v>163</v>
      </c>
      <c r="AT674" s="230" t="s">
        <v>158</v>
      </c>
      <c r="AU674" s="230" t="s">
        <v>164</v>
      </c>
      <c r="AY674" s="18" t="s">
        <v>156</v>
      </c>
      <c r="BE674" s="231">
        <f>IF(N674="základní",J674,0)</f>
        <v>0</v>
      </c>
      <c r="BF674" s="231">
        <f>IF(N674="snížená",J674,0)</f>
        <v>0</v>
      </c>
      <c r="BG674" s="231">
        <f>IF(N674="zákl. přenesená",J674,0)</f>
        <v>0</v>
      </c>
      <c r="BH674" s="231">
        <f>IF(N674="sníž. přenesená",J674,0)</f>
        <v>0</v>
      </c>
      <c r="BI674" s="231">
        <f>IF(N674="nulová",J674,0)</f>
        <v>0</v>
      </c>
      <c r="BJ674" s="18" t="s">
        <v>164</v>
      </c>
      <c r="BK674" s="231">
        <f>ROUND(I674*H674,2)</f>
        <v>0</v>
      </c>
      <c r="BL674" s="18" t="s">
        <v>163</v>
      </c>
      <c r="BM674" s="230" t="s">
        <v>839</v>
      </c>
    </row>
    <row r="675" s="2" customFormat="1">
      <c r="A675" s="39"/>
      <c r="B675" s="40"/>
      <c r="C675" s="41"/>
      <c r="D675" s="232" t="s">
        <v>166</v>
      </c>
      <c r="E675" s="41"/>
      <c r="F675" s="233" t="s">
        <v>840</v>
      </c>
      <c r="G675" s="41"/>
      <c r="H675" s="41"/>
      <c r="I675" s="234"/>
      <c r="J675" s="41"/>
      <c r="K675" s="41"/>
      <c r="L675" s="45"/>
      <c r="M675" s="235"/>
      <c r="N675" s="236"/>
      <c r="O675" s="92"/>
      <c r="P675" s="92"/>
      <c r="Q675" s="92"/>
      <c r="R675" s="92"/>
      <c r="S675" s="92"/>
      <c r="T675" s="93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166</v>
      </c>
      <c r="AU675" s="18" t="s">
        <v>164</v>
      </c>
    </row>
    <row r="676" s="2" customFormat="1">
      <c r="A676" s="39"/>
      <c r="B676" s="40"/>
      <c r="C676" s="41"/>
      <c r="D676" s="237" t="s">
        <v>168</v>
      </c>
      <c r="E676" s="41"/>
      <c r="F676" s="238" t="s">
        <v>841</v>
      </c>
      <c r="G676" s="41"/>
      <c r="H676" s="41"/>
      <c r="I676" s="234"/>
      <c r="J676" s="41"/>
      <c r="K676" s="41"/>
      <c r="L676" s="45"/>
      <c r="M676" s="235"/>
      <c r="N676" s="236"/>
      <c r="O676" s="92"/>
      <c r="P676" s="92"/>
      <c r="Q676" s="92"/>
      <c r="R676" s="92"/>
      <c r="S676" s="92"/>
      <c r="T676" s="93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168</v>
      </c>
      <c r="AU676" s="18" t="s">
        <v>164</v>
      </c>
    </row>
    <row r="677" s="13" customFormat="1">
      <c r="A677" s="13"/>
      <c r="B677" s="239"/>
      <c r="C677" s="240"/>
      <c r="D677" s="232" t="s">
        <v>170</v>
      </c>
      <c r="E677" s="241" t="s">
        <v>1</v>
      </c>
      <c r="F677" s="242" t="s">
        <v>842</v>
      </c>
      <c r="G677" s="240"/>
      <c r="H677" s="243">
        <v>100.5</v>
      </c>
      <c r="I677" s="244"/>
      <c r="J677" s="240"/>
      <c r="K677" s="240"/>
      <c r="L677" s="245"/>
      <c r="M677" s="246"/>
      <c r="N677" s="247"/>
      <c r="O677" s="247"/>
      <c r="P677" s="247"/>
      <c r="Q677" s="247"/>
      <c r="R677" s="247"/>
      <c r="S677" s="247"/>
      <c r="T677" s="248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9" t="s">
        <v>170</v>
      </c>
      <c r="AU677" s="249" t="s">
        <v>164</v>
      </c>
      <c r="AV677" s="13" t="s">
        <v>164</v>
      </c>
      <c r="AW677" s="13" t="s">
        <v>33</v>
      </c>
      <c r="AX677" s="13" t="s">
        <v>76</v>
      </c>
      <c r="AY677" s="249" t="s">
        <v>156</v>
      </c>
    </row>
    <row r="678" s="13" customFormat="1">
      <c r="A678" s="13"/>
      <c r="B678" s="239"/>
      <c r="C678" s="240"/>
      <c r="D678" s="232" t="s">
        <v>170</v>
      </c>
      <c r="E678" s="241" t="s">
        <v>1</v>
      </c>
      <c r="F678" s="242" t="s">
        <v>843</v>
      </c>
      <c r="G678" s="240"/>
      <c r="H678" s="243">
        <v>54</v>
      </c>
      <c r="I678" s="244"/>
      <c r="J678" s="240"/>
      <c r="K678" s="240"/>
      <c r="L678" s="245"/>
      <c r="M678" s="246"/>
      <c r="N678" s="247"/>
      <c r="O678" s="247"/>
      <c r="P678" s="247"/>
      <c r="Q678" s="247"/>
      <c r="R678" s="247"/>
      <c r="S678" s="247"/>
      <c r="T678" s="248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9" t="s">
        <v>170</v>
      </c>
      <c r="AU678" s="249" t="s">
        <v>164</v>
      </c>
      <c r="AV678" s="13" t="s">
        <v>164</v>
      </c>
      <c r="AW678" s="13" t="s">
        <v>33</v>
      </c>
      <c r="AX678" s="13" t="s">
        <v>76</v>
      </c>
      <c r="AY678" s="249" t="s">
        <v>156</v>
      </c>
    </row>
    <row r="679" s="13" customFormat="1">
      <c r="A679" s="13"/>
      <c r="B679" s="239"/>
      <c r="C679" s="240"/>
      <c r="D679" s="232" t="s">
        <v>170</v>
      </c>
      <c r="E679" s="241" t="s">
        <v>1</v>
      </c>
      <c r="F679" s="242" t="s">
        <v>844</v>
      </c>
      <c r="G679" s="240"/>
      <c r="H679" s="243">
        <v>66</v>
      </c>
      <c r="I679" s="244"/>
      <c r="J679" s="240"/>
      <c r="K679" s="240"/>
      <c r="L679" s="245"/>
      <c r="M679" s="246"/>
      <c r="N679" s="247"/>
      <c r="O679" s="247"/>
      <c r="P679" s="247"/>
      <c r="Q679" s="247"/>
      <c r="R679" s="247"/>
      <c r="S679" s="247"/>
      <c r="T679" s="248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9" t="s">
        <v>170</v>
      </c>
      <c r="AU679" s="249" t="s">
        <v>164</v>
      </c>
      <c r="AV679" s="13" t="s">
        <v>164</v>
      </c>
      <c r="AW679" s="13" t="s">
        <v>33</v>
      </c>
      <c r="AX679" s="13" t="s">
        <v>76</v>
      </c>
      <c r="AY679" s="249" t="s">
        <v>156</v>
      </c>
    </row>
    <row r="680" s="13" customFormat="1">
      <c r="A680" s="13"/>
      <c r="B680" s="239"/>
      <c r="C680" s="240"/>
      <c r="D680" s="232" t="s">
        <v>170</v>
      </c>
      <c r="E680" s="241" t="s">
        <v>1</v>
      </c>
      <c r="F680" s="242" t="s">
        <v>845</v>
      </c>
      <c r="G680" s="240"/>
      <c r="H680" s="243">
        <v>45</v>
      </c>
      <c r="I680" s="244"/>
      <c r="J680" s="240"/>
      <c r="K680" s="240"/>
      <c r="L680" s="245"/>
      <c r="M680" s="246"/>
      <c r="N680" s="247"/>
      <c r="O680" s="247"/>
      <c r="P680" s="247"/>
      <c r="Q680" s="247"/>
      <c r="R680" s="247"/>
      <c r="S680" s="247"/>
      <c r="T680" s="248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9" t="s">
        <v>170</v>
      </c>
      <c r="AU680" s="249" t="s">
        <v>164</v>
      </c>
      <c r="AV680" s="13" t="s">
        <v>164</v>
      </c>
      <c r="AW680" s="13" t="s">
        <v>33</v>
      </c>
      <c r="AX680" s="13" t="s">
        <v>76</v>
      </c>
      <c r="AY680" s="249" t="s">
        <v>156</v>
      </c>
    </row>
    <row r="681" s="14" customFormat="1">
      <c r="A681" s="14"/>
      <c r="B681" s="250"/>
      <c r="C681" s="251"/>
      <c r="D681" s="232" t="s">
        <v>170</v>
      </c>
      <c r="E681" s="252" t="s">
        <v>1</v>
      </c>
      <c r="F681" s="253" t="s">
        <v>172</v>
      </c>
      <c r="G681" s="251"/>
      <c r="H681" s="254">
        <v>265.5</v>
      </c>
      <c r="I681" s="255"/>
      <c r="J681" s="251"/>
      <c r="K681" s="251"/>
      <c r="L681" s="256"/>
      <c r="M681" s="257"/>
      <c r="N681" s="258"/>
      <c r="O681" s="258"/>
      <c r="P681" s="258"/>
      <c r="Q681" s="258"/>
      <c r="R681" s="258"/>
      <c r="S681" s="258"/>
      <c r="T681" s="25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60" t="s">
        <v>170</v>
      </c>
      <c r="AU681" s="260" t="s">
        <v>164</v>
      </c>
      <c r="AV681" s="14" t="s">
        <v>163</v>
      </c>
      <c r="AW681" s="14" t="s">
        <v>33</v>
      </c>
      <c r="AX681" s="14" t="s">
        <v>84</v>
      </c>
      <c r="AY681" s="260" t="s">
        <v>156</v>
      </c>
    </row>
    <row r="682" s="2" customFormat="1" ht="37.8" customHeight="1">
      <c r="A682" s="39"/>
      <c r="B682" s="40"/>
      <c r="C682" s="219" t="s">
        <v>846</v>
      </c>
      <c r="D682" s="219" t="s">
        <v>158</v>
      </c>
      <c r="E682" s="220" t="s">
        <v>847</v>
      </c>
      <c r="F682" s="221" t="s">
        <v>848</v>
      </c>
      <c r="G682" s="222" t="s">
        <v>161</v>
      </c>
      <c r="H682" s="223">
        <v>15930</v>
      </c>
      <c r="I682" s="224"/>
      <c r="J682" s="225">
        <f>ROUND(I682*H682,2)</f>
        <v>0</v>
      </c>
      <c r="K682" s="221" t="s">
        <v>162</v>
      </c>
      <c r="L682" s="45"/>
      <c r="M682" s="226" t="s">
        <v>1</v>
      </c>
      <c r="N682" s="227" t="s">
        <v>42</v>
      </c>
      <c r="O682" s="92"/>
      <c r="P682" s="228">
        <f>O682*H682</f>
        <v>0</v>
      </c>
      <c r="Q682" s="228">
        <v>0</v>
      </c>
      <c r="R682" s="228">
        <f>Q682*H682</f>
        <v>0</v>
      </c>
      <c r="S682" s="228">
        <v>0</v>
      </c>
      <c r="T682" s="229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30" t="s">
        <v>163</v>
      </c>
      <c r="AT682" s="230" t="s">
        <v>158</v>
      </c>
      <c r="AU682" s="230" t="s">
        <v>164</v>
      </c>
      <c r="AY682" s="18" t="s">
        <v>156</v>
      </c>
      <c r="BE682" s="231">
        <f>IF(N682="základní",J682,0)</f>
        <v>0</v>
      </c>
      <c r="BF682" s="231">
        <f>IF(N682="snížená",J682,0)</f>
        <v>0</v>
      </c>
      <c r="BG682" s="231">
        <f>IF(N682="zákl. přenesená",J682,0)</f>
        <v>0</v>
      </c>
      <c r="BH682" s="231">
        <f>IF(N682="sníž. přenesená",J682,0)</f>
        <v>0</v>
      </c>
      <c r="BI682" s="231">
        <f>IF(N682="nulová",J682,0)</f>
        <v>0</v>
      </c>
      <c r="BJ682" s="18" t="s">
        <v>164</v>
      </c>
      <c r="BK682" s="231">
        <f>ROUND(I682*H682,2)</f>
        <v>0</v>
      </c>
      <c r="BL682" s="18" t="s">
        <v>163</v>
      </c>
      <c r="BM682" s="230" t="s">
        <v>849</v>
      </c>
    </row>
    <row r="683" s="2" customFormat="1">
      <c r="A683" s="39"/>
      <c r="B683" s="40"/>
      <c r="C683" s="41"/>
      <c r="D683" s="232" t="s">
        <v>166</v>
      </c>
      <c r="E683" s="41"/>
      <c r="F683" s="233" t="s">
        <v>850</v>
      </c>
      <c r="G683" s="41"/>
      <c r="H683" s="41"/>
      <c r="I683" s="234"/>
      <c r="J683" s="41"/>
      <c r="K683" s="41"/>
      <c r="L683" s="45"/>
      <c r="M683" s="235"/>
      <c r="N683" s="236"/>
      <c r="O683" s="92"/>
      <c r="P683" s="92"/>
      <c r="Q683" s="92"/>
      <c r="R683" s="92"/>
      <c r="S683" s="92"/>
      <c r="T683" s="93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166</v>
      </c>
      <c r="AU683" s="18" t="s">
        <v>164</v>
      </c>
    </row>
    <row r="684" s="2" customFormat="1">
      <c r="A684" s="39"/>
      <c r="B684" s="40"/>
      <c r="C684" s="41"/>
      <c r="D684" s="237" t="s">
        <v>168</v>
      </c>
      <c r="E684" s="41"/>
      <c r="F684" s="238" t="s">
        <v>851</v>
      </c>
      <c r="G684" s="41"/>
      <c r="H684" s="41"/>
      <c r="I684" s="234"/>
      <c r="J684" s="41"/>
      <c r="K684" s="41"/>
      <c r="L684" s="45"/>
      <c r="M684" s="235"/>
      <c r="N684" s="236"/>
      <c r="O684" s="92"/>
      <c r="P684" s="92"/>
      <c r="Q684" s="92"/>
      <c r="R684" s="92"/>
      <c r="S684" s="92"/>
      <c r="T684" s="93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168</v>
      </c>
      <c r="AU684" s="18" t="s">
        <v>164</v>
      </c>
    </row>
    <row r="685" s="13" customFormat="1">
      <c r="A685" s="13"/>
      <c r="B685" s="239"/>
      <c r="C685" s="240"/>
      <c r="D685" s="232" t="s">
        <v>170</v>
      </c>
      <c r="E685" s="241" t="s">
        <v>1</v>
      </c>
      <c r="F685" s="242" t="s">
        <v>852</v>
      </c>
      <c r="G685" s="240"/>
      <c r="H685" s="243">
        <v>15930</v>
      </c>
      <c r="I685" s="244"/>
      <c r="J685" s="240"/>
      <c r="K685" s="240"/>
      <c r="L685" s="245"/>
      <c r="M685" s="246"/>
      <c r="N685" s="247"/>
      <c r="O685" s="247"/>
      <c r="P685" s="247"/>
      <c r="Q685" s="247"/>
      <c r="R685" s="247"/>
      <c r="S685" s="247"/>
      <c r="T685" s="248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9" t="s">
        <v>170</v>
      </c>
      <c r="AU685" s="249" t="s">
        <v>164</v>
      </c>
      <c r="AV685" s="13" t="s">
        <v>164</v>
      </c>
      <c r="AW685" s="13" t="s">
        <v>33</v>
      </c>
      <c r="AX685" s="13" t="s">
        <v>76</v>
      </c>
      <c r="AY685" s="249" t="s">
        <v>156</v>
      </c>
    </row>
    <row r="686" s="14" customFormat="1">
      <c r="A686" s="14"/>
      <c r="B686" s="250"/>
      <c r="C686" s="251"/>
      <c r="D686" s="232" t="s">
        <v>170</v>
      </c>
      <c r="E686" s="252" t="s">
        <v>1</v>
      </c>
      <c r="F686" s="253" t="s">
        <v>172</v>
      </c>
      <c r="G686" s="251"/>
      <c r="H686" s="254">
        <v>15930</v>
      </c>
      <c r="I686" s="255"/>
      <c r="J686" s="251"/>
      <c r="K686" s="251"/>
      <c r="L686" s="256"/>
      <c r="M686" s="257"/>
      <c r="N686" s="258"/>
      <c r="O686" s="258"/>
      <c r="P686" s="258"/>
      <c r="Q686" s="258"/>
      <c r="R686" s="258"/>
      <c r="S686" s="258"/>
      <c r="T686" s="259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60" t="s">
        <v>170</v>
      </c>
      <c r="AU686" s="260" t="s">
        <v>164</v>
      </c>
      <c r="AV686" s="14" t="s">
        <v>163</v>
      </c>
      <c r="AW686" s="14" t="s">
        <v>33</v>
      </c>
      <c r="AX686" s="14" t="s">
        <v>84</v>
      </c>
      <c r="AY686" s="260" t="s">
        <v>156</v>
      </c>
    </row>
    <row r="687" s="2" customFormat="1" ht="33" customHeight="1">
      <c r="A687" s="39"/>
      <c r="B687" s="40"/>
      <c r="C687" s="219" t="s">
        <v>853</v>
      </c>
      <c r="D687" s="219" t="s">
        <v>158</v>
      </c>
      <c r="E687" s="220" t="s">
        <v>854</v>
      </c>
      <c r="F687" s="221" t="s">
        <v>855</v>
      </c>
      <c r="G687" s="222" t="s">
        <v>161</v>
      </c>
      <c r="H687" s="223">
        <v>265.5</v>
      </c>
      <c r="I687" s="224"/>
      <c r="J687" s="225">
        <f>ROUND(I687*H687,2)</f>
        <v>0</v>
      </c>
      <c r="K687" s="221" t="s">
        <v>162</v>
      </c>
      <c r="L687" s="45"/>
      <c r="M687" s="226" t="s">
        <v>1</v>
      </c>
      <c r="N687" s="227" t="s">
        <v>42</v>
      </c>
      <c r="O687" s="92"/>
      <c r="P687" s="228">
        <f>O687*H687</f>
        <v>0</v>
      </c>
      <c r="Q687" s="228">
        <v>0</v>
      </c>
      <c r="R687" s="228">
        <f>Q687*H687</f>
        <v>0</v>
      </c>
      <c r="S687" s="228">
        <v>0</v>
      </c>
      <c r="T687" s="229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30" t="s">
        <v>163</v>
      </c>
      <c r="AT687" s="230" t="s">
        <v>158</v>
      </c>
      <c r="AU687" s="230" t="s">
        <v>164</v>
      </c>
      <c r="AY687" s="18" t="s">
        <v>156</v>
      </c>
      <c r="BE687" s="231">
        <f>IF(N687="základní",J687,0)</f>
        <v>0</v>
      </c>
      <c r="BF687" s="231">
        <f>IF(N687="snížená",J687,0)</f>
        <v>0</v>
      </c>
      <c r="BG687" s="231">
        <f>IF(N687="zákl. přenesená",J687,0)</f>
        <v>0</v>
      </c>
      <c r="BH687" s="231">
        <f>IF(N687="sníž. přenesená",J687,0)</f>
        <v>0</v>
      </c>
      <c r="BI687" s="231">
        <f>IF(N687="nulová",J687,0)</f>
        <v>0</v>
      </c>
      <c r="BJ687" s="18" t="s">
        <v>164</v>
      </c>
      <c r="BK687" s="231">
        <f>ROUND(I687*H687,2)</f>
        <v>0</v>
      </c>
      <c r="BL687" s="18" t="s">
        <v>163</v>
      </c>
      <c r="BM687" s="230" t="s">
        <v>856</v>
      </c>
    </row>
    <row r="688" s="2" customFormat="1">
      <c r="A688" s="39"/>
      <c r="B688" s="40"/>
      <c r="C688" s="41"/>
      <c r="D688" s="232" t="s">
        <v>166</v>
      </c>
      <c r="E688" s="41"/>
      <c r="F688" s="233" t="s">
        <v>857</v>
      </c>
      <c r="G688" s="41"/>
      <c r="H688" s="41"/>
      <c r="I688" s="234"/>
      <c r="J688" s="41"/>
      <c r="K688" s="41"/>
      <c r="L688" s="45"/>
      <c r="M688" s="235"/>
      <c r="N688" s="236"/>
      <c r="O688" s="92"/>
      <c r="P688" s="92"/>
      <c r="Q688" s="92"/>
      <c r="R688" s="92"/>
      <c r="S688" s="92"/>
      <c r="T688" s="93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T688" s="18" t="s">
        <v>166</v>
      </c>
      <c r="AU688" s="18" t="s">
        <v>164</v>
      </c>
    </row>
    <row r="689" s="2" customFormat="1">
      <c r="A689" s="39"/>
      <c r="B689" s="40"/>
      <c r="C689" s="41"/>
      <c r="D689" s="237" t="s">
        <v>168</v>
      </c>
      <c r="E689" s="41"/>
      <c r="F689" s="238" t="s">
        <v>858</v>
      </c>
      <c r="G689" s="41"/>
      <c r="H689" s="41"/>
      <c r="I689" s="234"/>
      <c r="J689" s="41"/>
      <c r="K689" s="41"/>
      <c r="L689" s="45"/>
      <c r="M689" s="235"/>
      <c r="N689" s="236"/>
      <c r="O689" s="92"/>
      <c r="P689" s="92"/>
      <c r="Q689" s="92"/>
      <c r="R689" s="92"/>
      <c r="S689" s="92"/>
      <c r="T689" s="93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168</v>
      </c>
      <c r="AU689" s="18" t="s">
        <v>164</v>
      </c>
    </row>
    <row r="690" s="2" customFormat="1" ht="33" customHeight="1">
      <c r="A690" s="39"/>
      <c r="B690" s="40"/>
      <c r="C690" s="219" t="s">
        <v>859</v>
      </c>
      <c r="D690" s="219" t="s">
        <v>158</v>
      </c>
      <c r="E690" s="220" t="s">
        <v>860</v>
      </c>
      <c r="F690" s="221" t="s">
        <v>861</v>
      </c>
      <c r="G690" s="222" t="s">
        <v>161</v>
      </c>
      <c r="H690" s="223">
        <v>202.22</v>
      </c>
      <c r="I690" s="224"/>
      <c r="J690" s="225">
        <f>ROUND(I690*H690,2)</f>
        <v>0</v>
      </c>
      <c r="K690" s="221" t="s">
        <v>162</v>
      </c>
      <c r="L690" s="45"/>
      <c r="M690" s="226" t="s">
        <v>1</v>
      </c>
      <c r="N690" s="227" t="s">
        <v>42</v>
      </c>
      <c r="O690" s="92"/>
      <c r="P690" s="228">
        <f>O690*H690</f>
        <v>0</v>
      </c>
      <c r="Q690" s="228">
        <v>0.00012999999999999999</v>
      </c>
      <c r="R690" s="228">
        <f>Q690*H690</f>
        <v>0.026288599999999999</v>
      </c>
      <c r="S690" s="228">
        <v>0</v>
      </c>
      <c r="T690" s="229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30" t="s">
        <v>163</v>
      </c>
      <c r="AT690" s="230" t="s">
        <v>158</v>
      </c>
      <c r="AU690" s="230" t="s">
        <v>164</v>
      </c>
      <c r="AY690" s="18" t="s">
        <v>156</v>
      </c>
      <c r="BE690" s="231">
        <f>IF(N690="základní",J690,0)</f>
        <v>0</v>
      </c>
      <c r="BF690" s="231">
        <f>IF(N690="snížená",J690,0)</f>
        <v>0</v>
      </c>
      <c r="BG690" s="231">
        <f>IF(N690="zákl. přenesená",J690,0)</f>
        <v>0</v>
      </c>
      <c r="BH690" s="231">
        <f>IF(N690="sníž. přenesená",J690,0)</f>
        <v>0</v>
      </c>
      <c r="BI690" s="231">
        <f>IF(N690="nulová",J690,0)</f>
        <v>0</v>
      </c>
      <c r="BJ690" s="18" t="s">
        <v>164</v>
      </c>
      <c r="BK690" s="231">
        <f>ROUND(I690*H690,2)</f>
        <v>0</v>
      </c>
      <c r="BL690" s="18" t="s">
        <v>163</v>
      </c>
      <c r="BM690" s="230" t="s">
        <v>862</v>
      </c>
    </row>
    <row r="691" s="2" customFormat="1">
      <c r="A691" s="39"/>
      <c r="B691" s="40"/>
      <c r="C691" s="41"/>
      <c r="D691" s="232" t="s">
        <v>166</v>
      </c>
      <c r="E691" s="41"/>
      <c r="F691" s="233" t="s">
        <v>863</v>
      </c>
      <c r="G691" s="41"/>
      <c r="H691" s="41"/>
      <c r="I691" s="234"/>
      <c r="J691" s="41"/>
      <c r="K691" s="41"/>
      <c r="L691" s="45"/>
      <c r="M691" s="235"/>
      <c r="N691" s="236"/>
      <c r="O691" s="92"/>
      <c r="P691" s="92"/>
      <c r="Q691" s="92"/>
      <c r="R691" s="92"/>
      <c r="S691" s="92"/>
      <c r="T691" s="93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166</v>
      </c>
      <c r="AU691" s="18" t="s">
        <v>164</v>
      </c>
    </row>
    <row r="692" s="2" customFormat="1">
      <c r="A692" s="39"/>
      <c r="B692" s="40"/>
      <c r="C692" s="41"/>
      <c r="D692" s="237" t="s">
        <v>168</v>
      </c>
      <c r="E692" s="41"/>
      <c r="F692" s="238" t="s">
        <v>864</v>
      </c>
      <c r="G692" s="41"/>
      <c r="H692" s="41"/>
      <c r="I692" s="234"/>
      <c r="J692" s="41"/>
      <c r="K692" s="41"/>
      <c r="L692" s="45"/>
      <c r="M692" s="235"/>
      <c r="N692" s="236"/>
      <c r="O692" s="92"/>
      <c r="P692" s="92"/>
      <c r="Q692" s="92"/>
      <c r="R692" s="92"/>
      <c r="S692" s="92"/>
      <c r="T692" s="93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T692" s="18" t="s">
        <v>168</v>
      </c>
      <c r="AU692" s="18" t="s">
        <v>164</v>
      </c>
    </row>
    <row r="693" s="13" customFormat="1">
      <c r="A693" s="13"/>
      <c r="B693" s="239"/>
      <c r="C693" s="240"/>
      <c r="D693" s="232" t="s">
        <v>170</v>
      </c>
      <c r="E693" s="241" t="s">
        <v>1</v>
      </c>
      <c r="F693" s="242" t="s">
        <v>865</v>
      </c>
      <c r="G693" s="240"/>
      <c r="H693" s="243">
        <v>101.18000000000001</v>
      </c>
      <c r="I693" s="244"/>
      <c r="J693" s="240"/>
      <c r="K693" s="240"/>
      <c r="L693" s="245"/>
      <c r="M693" s="246"/>
      <c r="N693" s="247"/>
      <c r="O693" s="247"/>
      <c r="P693" s="247"/>
      <c r="Q693" s="247"/>
      <c r="R693" s="247"/>
      <c r="S693" s="247"/>
      <c r="T693" s="248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9" t="s">
        <v>170</v>
      </c>
      <c r="AU693" s="249" t="s">
        <v>164</v>
      </c>
      <c r="AV693" s="13" t="s">
        <v>164</v>
      </c>
      <c r="AW693" s="13" t="s">
        <v>33</v>
      </c>
      <c r="AX693" s="13" t="s">
        <v>76</v>
      </c>
      <c r="AY693" s="249" t="s">
        <v>156</v>
      </c>
    </row>
    <row r="694" s="13" customFormat="1">
      <c r="A694" s="13"/>
      <c r="B694" s="239"/>
      <c r="C694" s="240"/>
      <c r="D694" s="232" t="s">
        <v>170</v>
      </c>
      <c r="E694" s="241" t="s">
        <v>1</v>
      </c>
      <c r="F694" s="242" t="s">
        <v>866</v>
      </c>
      <c r="G694" s="240"/>
      <c r="H694" s="243">
        <v>101.04000000000001</v>
      </c>
      <c r="I694" s="244"/>
      <c r="J694" s="240"/>
      <c r="K694" s="240"/>
      <c r="L694" s="245"/>
      <c r="M694" s="246"/>
      <c r="N694" s="247"/>
      <c r="O694" s="247"/>
      <c r="P694" s="247"/>
      <c r="Q694" s="247"/>
      <c r="R694" s="247"/>
      <c r="S694" s="247"/>
      <c r="T694" s="24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9" t="s">
        <v>170</v>
      </c>
      <c r="AU694" s="249" t="s">
        <v>164</v>
      </c>
      <c r="AV694" s="13" t="s">
        <v>164</v>
      </c>
      <c r="AW694" s="13" t="s">
        <v>33</v>
      </c>
      <c r="AX694" s="13" t="s">
        <v>76</v>
      </c>
      <c r="AY694" s="249" t="s">
        <v>156</v>
      </c>
    </row>
    <row r="695" s="14" customFormat="1">
      <c r="A695" s="14"/>
      <c r="B695" s="250"/>
      <c r="C695" s="251"/>
      <c r="D695" s="232" t="s">
        <v>170</v>
      </c>
      <c r="E695" s="252" t="s">
        <v>1</v>
      </c>
      <c r="F695" s="253" t="s">
        <v>172</v>
      </c>
      <c r="G695" s="251"/>
      <c r="H695" s="254">
        <v>202.22</v>
      </c>
      <c r="I695" s="255"/>
      <c r="J695" s="251"/>
      <c r="K695" s="251"/>
      <c r="L695" s="256"/>
      <c r="M695" s="257"/>
      <c r="N695" s="258"/>
      <c r="O695" s="258"/>
      <c r="P695" s="258"/>
      <c r="Q695" s="258"/>
      <c r="R695" s="258"/>
      <c r="S695" s="258"/>
      <c r="T695" s="259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60" t="s">
        <v>170</v>
      </c>
      <c r="AU695" s="260" t="s">
        <v>164</v>
      </c>
      <c r="AV695" s="14" t="s">
        <v>163</v>
      </c>
      <c r="AW695" s="14" t="s">
        <v>33</v>
      </c>
      <c r="AX695" s="14" t="s">
        <v>84</v>
      </c>
      <c r="AY695" s="260" t="s">
        <v>156</v>
      </c>
    </row>
    <row r="696" s="2" customFormat="1" ht="24.15" customHeight="1">
      <c r="A696" s="39"/>
      <c r="B696" s="40"/>
      <c r="C696" s="219" t="s">
        <v>867</v>
      </c>
      <c r="D696" s="219" t="s">
        <v>158</v>
      </c>
      <c r="E696" s="220" t="s">
        <v>868</v>
      </c>
      <c r="F696" s="221" t="s">
        <v>869</v>
      </c>
      <c r="G696" s="222" t="s">
        <v>161</v>
      </c>
      <c r="H696" s="223">
        <v>227.72</v>
      </c>
      <c r="I696" s="224"/>
      <c r="J696" s="225">
        <f>ROUND(I696*H696,2)</f>
        <v>0</v>
      </c>
      <c r="K696" s="221" t="s">
        <v>162</v>
      </c>
      <c r="L696" s="45"/>
      <c r="M696" s="226" t="s">
        <v>1</v>
      </c>
      <c r="N696" s="227" t="s">
        <v>42</v>
      </c>
      <c r="O696" s="92"/>
      <c r="P696" s="228">
        <f>O696*H696</f>
        <v>0</v>
      </c>
      <c r="Q696" s="228">
        <v>4.0000000000000003E-05</v>
      </c>
      <c r="R696" s="228">
        <f>Q696*H696</f>
        <v>0.0091088000000000002</v>
      </c>
      <c r="S696" s="228">
        <v>0</v>
      </c>
      <c r="T696" s="229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30" t="s">
        <v>163</v>
      </c>
      <c r="AT696" s="230" t="s">
        <v>158</v>
      </c>
      <c r="AU696" s="230" t="s">
        <v>164</v>
      </c>
      <c r="AY696" s="18" t="s">
        <v>156</v>
      </c>
      <c r="BE696" s="231">
        <f>IF(N696="základní",J696,0)</f>
        <v>0</v>
      </c>
      <c r="BF696" s="231">
        <f>IF(N696="snížená",J696,0)</f>
        <v>0</v>
      </c>
      <c r="BG696" s="231">
        <f>IF(N696="zákl. přenesená",J696,0)</f>
        <v>0</v>
      </c>
      <c r="BH696" s="231">
        <f>IF(N696="sníž. přenesená",J696,0)</f>
        <v>0</v>
      </c>
      <c r="BI696" s="231">
        <f>IF(N696="nulová",J696,0)</f>
        <v>0</v>
      </c>
      <c r="BJ696" s="18" t="s">
        <v>164</v>
      </c>
      <c r="BK696" s="231">
        <f>ROUND(I696*H696,2)</f>
        <v>0</v>
      </c>
      <c r="BL696" s="18" t="s">
        <v>163</v>
      </c>
      <c r="BM696" s="230" t="s">
        <v>870</v>
      </c>
    </row>
    <row r="697" s="2" customFormat="1">
      <c r="A697" s="39"/>
      <c r="B697" s="40"/>
      <c r="C697" s="41"/>
      <c r="D697" s="232" t="s">
        <v>166</v>
      </c>
      <c r="E697" s="41"/>
      <c r="F697" s="233" t="s">
        <v>871</v>
      </c>
      <c r="G697" s="41"/>
      <c r="H697" s="41"/>
      <c r="I697" s="234"/>
      <c r="J697" s="41"/>
      <c r="K697" s="41"/>
      <c r="L697" s="45"/>
      <c r="M697" s="235"/>
      <c r="N697" s="236"/>
      <c r="O697" s="92"/>
      <c r="P697" s="92"/>
      <c r="Q697" s="92"/>
      <c r="R697" s="92"/>
      <c r="S697" s="92"/>
      <c r="T697" s="93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T697" s="18" t="s">
        <v>166</v>
      </c>
      <c r="AU697" s="18" t="s">
        <v>164</v>
      </c>
    </row>
    <row r="698" s="2" customFormat="1">
      <c r="A698" s="39"/>
      <c r="B698" s="40"/>
      <c r="C698" s="41"/>
      <c r="D698" s="237" t="s">
        <v>168</v>
      </c>
      <c r="E698" s="41"/>
      <c r="F698" s="238" t="s">
        <v>872</v>
      </c>
      <c r="G698" s="41"/>
      <c r="H698" s="41"/>
      <c r="I698" s="234"/>
      <c r="J698" s="41"/>
      <c r="K698" s="41"/>
      <c r="L698" s="45"/>
      <c r="M698" s="235"/>
      <c r="N698" s="236"/>
      <c r="O698" s="92"/>
      <c r="P698" s="92"/>
      <c r="Q698" s="92"/>
      <c r="R698" s="92"/>
      <c r="S698" s="92"/>
      <c r="T698" s="93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T698" s="18" t="s">
        <v>168</v>
      </c>
      <c r="AU698" s="18" t="s">
        <v>164</v>
      </c>
    </row>
    <row r="699" s="13" customFormat="1">
      <c r="A699" s="13"/>
      <c r="B699" s="239"/>
      <c r="C699" s="240"/>
      <c r="D699" s="232" t="s">
        <v>170</v>
      </c>
      <c r="E699" s="241" t="s">
        <v>1</v>
      </c>
      <c r="F699" s="242" t="s">
        <v>641</v>
      </c>
      <c r="G699" s="240"/>
      <c r="H699" s="243">
        <v>227.72</v>
      </c>
      <c r="I699" s="244"/>
      <c r="J699" s="240"/>
      <c r="K699" s="240"/>
      <c r="L699" s="245"/>
      <c r="M699" s="246"/>
      <c r="N699" s="247"/>
      <c r="O699" s="247"/>
      <c r="P699" s="247"/>
      <c r="Q699" s="247"/>
      <c r="R699" s="247"/>
      <c r="S699" s="247"/>
      <c r="T699" s="248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9" t="s">
        <v>170</v>
      </c>
      <c r="AU699" s="249" t="s">
        <v>164</v>
      </c>
      <c r="AV699" s="13" t="s">
        <v>164</v>
      </c>
      <c r="AW699" s="13" t="s">
        <v>33</v>
      </c>
      <c r="AX699" s="13" t="s">
        <v>76</v>
      </c>
      <c r="AY699" s="249" t="s">
        <v>156</v>
      </c>
    </row>
    <row r="700" s="14" customFormat="1">
      <c r="A700" s="14"/>
      <c r="B700" s="250"/>
      <c r="C700" s="251"/>
      <c r="D700" s="232" t="s">
        <v>170</v>
      </c>
      <c r="E700" s="252" t="s">
        <v>1</v>
      </c>
      <c r="F700" s="253" t="s">
        <v>172</v>
      </c>
      <c r="G700" s="251"/>
      <c r="H700" s="254">
        <v>227.72</v>
      </c>
      <c r="I700" s="255"/>
      <c r="J700" s="251"/>
      <c r="K700" s="251"/>
      <c r="L700" s="256"/>
      <c r="M700" s="257"/>
      <c r="N700" s="258"/>
      <c r="O700" s="258"/>
      <c r="P700" s="258"/>
      <c r="Q700" s="258"/>
      <c r="R700" s="258"/>
      <c r="S700" s="258"/>
      <c r="T700" s="259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60" t="s">
        <v>170</v>
      </c>
      <c r="AU700" s="260" t="s">
        <v>164</v>
      </c>
      <c r="AV700" s="14" t="s">
        <v>163</v>
      </c>
      <c r="AW700" s="14" t="s">
        <v>33</v>
      </c>
      <c r="AX700" s="14" t="s">
        <v>84</v>
      </c>
      <c r="AY700" s="260" t="s">
        <v>156</v>
      </c>
    </row>
    <row r="701" s="2" customFormat="1" ht="24.15" customHeight="1">
      <c r="A701" s="39"/>
      <c r="B701" s="40"/>
      <c r="C701" s="219" t="s">
        <v>873</v>
      </c>
      <c r="D701" s="219" t="s">
        <v>158</v>
      </c>
      <c r="E701" s="220" t="s">
        <v>874</v>
      </c>
      <c r="F701" s="221" t="s">
        <v>875</v>
      </c>
      <c r="G701" s="222" t="s">
        <v>161</v>
      </c>
      <c r="H701" s="223">
        <v>265.5</v>
      </c>
      <c r="I701" s="224"/>
      <c r="J701" s="225">
        <f>ROUND(I701*H701,2)</f>
        <v>0</v>
      </c>
      <c r="K701" s="221" t="s">
        <v>162</v>
      </c>
      <c r="L701" s="45"/>
      <c r="M701" s="226" t="s">
        <v>1</v>
      </c>
      <c r="N701" s="227" t="s">
        <v>42</v>
      </c>
      <c r="O701" s="92"/>
      <c r="P701" s="228">
        <f>O701*H701</f>
        <v>0</v>
      </c>
      <c r="Q701" s="228">
        <v>0</v>
      </c>
      <c r="R701" s="228">
        <f>Q701*H701</f>
        <v>0</v>
      </c>
      <c r="S701" s="228">
        <v>0</v>
      </c>
      <c r="T701" s="229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30" t="s">
        <v>163</v>
      </c>
      <c r="AT701" s="230" t="s">
        <v>158</v>
      </c>
      <c r="AU701" s="230" t="s">
        <v>164</v>
      </c>
      <c r="AY701" s="18" t="s">
        <v>156</v>
      </c>
      <c r="BE701" s="231">
        <f>IF(N701="základní",J701,0)</f>
        <v>0</v>
      </c>
      <c r="BF701" s="231">
        <f>IF(N701="snížená",J701,0)</f>
        <v>0</v>
      </c>
      <c r="BG701" s="231">
        <f>IF(N701="zákl. přenesená",J701,0)</f>
        <v>0</v>
      </c>
      <c r="BH701" s="231">
        <f>IF(N701="sníž. přenesená",J701,0)</f>
        <v>0</v>
      </c>
      <c r="BI701" s="231">
        <f>IF(N701="nulová",J701,0)</f>
        <v>0</v>
      </c>
      <c r="BJ701" s="18" t="s">
        <v>164</v>
      </c>
      <c r="BK701" s="231">
        <f>ROUND(I701*H701,2)</f>
        <v>0</v>
      </c>
      <c r="BL701" s="18" t="s">
        <v>163</v>
      </c>
      <c r="BM701" s="230" t="s">
        <v>876</v>
      </c>
    </row>
    <row r="702" s="2" customFormat="1">
      <c r="A702" s="39"/>
      <c r="B702" s="40"/>
      <c r="C702" s="41"/>
      <c r="D702" s="232" t="s">
        <v>166</v>
      </c>
      <c r="E702" s="41"/>
      <c r="F702" s="233" t="s">
        <v>877</v>
      </c>
      <c r="G702" s="41"/>
      <c r="H702" s="41"/>
      <c r="I702" s="234"/>
      <c r="J702" s="41"/>
      <c r="K702" s="41"/>
      <c r="L702" s="45"/>
      <c r="M702" s="235"/>
      <c r="N702" s="236"/>
      <c r="O702" s="92"/>
      <c r="P702" s="92"/>
      <c r="Q702" s="92"/>
      <c r="R702" s="92"/>
      <c r="S702" s="92"/>
      <c r="T702" s="93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166</v>
      </c>
      <c r="AU702" s="18" t="s">
        <v>164</v>
      </c>
    </row>
    <row r="703" s="2" customFormat="1">
      <c r="A703" s="39"/>
      <c r="B703" s="40"/>
      <c r="C703" s="41"/>
      <c r="D703" s="237" t="s">
        <v>168</v>
      </c>
      <c r="E703" s="41"/>
      <c r="F703" s="238" t="s">
        <v>878</v>
      </c>
      <c r="G703" s="41"/>
      <c r="H703" s="41"/>
      <c r="I703" s="234"/>
      <c r="J703" s="41"/>
      <c r="K703" s="41"/>
      <c r="L703" s="45"/>
      <c r="M703" s="235"/>
      <c r="N703" s="236"/>
      <c r="O703" s="92"/>
      <c r="P703" s="92"/>
      <c r="Q703" s="92"/>
      <c r="R703" s="92"/>
      <c r="S703" s="92"/>
      <c r="T703" s="93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168</v>
      </c>
      <c r="AU703" s="18" t="s">
        <v>164</v>
      </c>
    </row>
    <row r="704" s="2" customFormat="1" ht="24.15" customHeight="1">
      <c r="A704" s="39"/>
      <c r="B704" s="40"/>
      <c r="C704" s="219" t="s">
        <v>879</v>
      </c>
      <c r="D704" s="219" t="s">
        <v>158</v>
      </c>
      <c r="E704" s="220" t="s">
        <v>880</v>
      </c>
      <c r="F704" s="221" t="s">
        <v>881</v>
      </c>
      <c r="G704" s="222" t="s">
        <v>161</v>
      </c>
      <c r="H704" s="223">
        <v>531</v>
      </c>
      <c r="I704" s="224"/>
      <c r="J704" s="225">
        <f>ROUND(I704*H704,2)</f>
        <v>0</v>
      </c>
      <c r="K704" s="221" t="s">
        <v>162</v>
      </c>
      <c r="L704" s="45"/>
      <c r="M704" s="226" t="s">
        <v>1</v>
      </c>
      <c r="N704" s="227" t="s">
        <v>42</v>
      </c>
      <c r="O704" s="92"/>
      <c r="P704" s="228">
        <f>O704*H704</f>
        <v>0</v>
      </c>
      <c r="Q704" s="228">
        <v>0</v>
      </c>
      <c r="R704" s="228">
        <f>Q704*H704</f>
        <v>0</v>
      </c>
      <c r="S704" s="228">
        <v>0</v>
      </c>
      <c r="T704" s="229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30" t="s">
        <v>163</v>
      </c>
      <c r="AT704" s="230" t="s">
        <v>158</v>
      </c>
      <c r="AU704" s="230" t="s">
        <v>164</v>
      </c>
      <c r="AY704" s="18" t="s">
        <v>156</v>
      </c>
      <c r="BE704" s="231">
        <f>IF(N704="základní",J704,0)</f>
        <v>0</v>
      </c>
      <c r="BF704" s="231">
        <f>IF(N704="snížená",J704,0)</f>
        <v>0</v>
      </c>
      <c r="BG704" s="231">
        <f>IF(N704="zákl. přenesená",J704,0)</f>
        <v>0</v>
      </c>
      <c r="BH704" s="231">
        <f>IF(N704="sníž. přenesená",J704,0)</f>
        <v>0</v>
      </c>
      <c r="BI704" s="231">
        <f>IF(N704="nulová",J704,0)</f>
        <v>0</v>
      </c>
      <c r="BJ704" s="18" t="s">
        <v>164</v>
      </c>
      <c r="BK704" s="231">
        <f>ROUND(I704*H704,2)</f>
        <v>0</v>
      </c>
      <c r="BL704" s="18" t="s">
        <v>163</v>
      </c>
      <c r="BM704" s="230" t="s">
        <v>882</v>
      </c>
    </row>
    <row r="705" s="2" customFormat="1">
      <c r="A705" s="39"/>
      <c r="B705" s="40"/>
      <c r="C705" s="41"/>
      <c r="D705" s="232" t="s">
        <v>166</v>
      </c>
      <c r="E705" s="41"/>
      <c r="F705" s="233" t="s">
        <v>883</v>
      </c>
      <c r="G705" s="41"/>
      <c r="H705" s="41"/>
      <c r="I705" s="234"/>
      <c r="J705" s="41"/>
      <c r="K705" s="41"/>
      <c r="L705" s="45"/>
      <c r="M705" s="235"/>
      <c r="N705" s="236"/>
      <c r="O705" s="92"/>
      <c r="P705" s="92"/>
      <c r="Q705" s="92"/>
      <c r="R705" s="92"/>
      <c r="S705" s="92"/>
      <c r="T705" s="93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166</v>
      </c>
      <c r="AU705" s="18" t="s">
        <v>164</v>
      </c>
    </row>
    <row r="706" s="2" customFormat="1">
      <c r="A706" s="39"/>
      <c r="B706" s="40"/>
      <c r="C706" s="41"/>
      <c r="D706" s="237" t="s">
        <v>168</v>
      </c>
      <c r="E706" s="41"/>
      <c r="F706" s="238" t="s">
        <v>884</v>
      </c>
      <c r="G706" s="41"/>
      <c r="H706" s="41"/>
      <c r="I706" s="234"/>
      <c r="J706" s="41"/>
      <c r="K706" s="41"/>
      <c r="L706" s="45"/>
      <c r="M706" s="235"/>
      <c r="N706" s="236"/>
      <c r="O706" s="92"/>
      <c r="P706" s="92"/>
      <c r="Q706" s="92"/>
      <c r="R706" s="92"/>
      <c r="S706" s="92"/>
      <c r="T706" s="93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T706" s="18" t="s">
        <v>168</v>
      </c>
      <c r="AU706" s="18" t="s">
        <v>164</v>
      </c>
    </row>
    <row r="707" s="13" customFormat="1">
      <c r="A707" s="13"/>
      <c r="B707" s="239"/>
      <c r="C707" s="240"/>
      <c r="D707" s="232" t="s">
        <v>170</v>
      </c>
      <c r="E707" s="240"/>
      <c r="F707" s="242" t="s">
        <v>885</v>
      </c>
      <c r="G707" s="240"/>
      <c r="H707" s="243">
        <v>531</v>
      </c>
      <c r="I707" s="244"/>
      <c r="J707" s="240"/>
      <c r="K707" s="240"/>
      <c r="L707" s="245"/>
      <c r="M707" s="246"/>
      <c r="N707" s="247"/>
      <c r="O707" s="247"/>
      <c r="P707" s="247"/>
      <c r="Q707" s="247"/>
      <c r="R707" s="247"/>
      <c r="S707" s="247"/>
      <c r="T707" s="248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9" t="s">
        <v>170</v>
      </c>
      <c r="AU707" s="249" t="s">
        <v>164</v>
      </c>
      <c r="AV707" s="13" t="s">
        <v>164</v>
      </c>
      <c r="AW707" s="13" t="s">
        <v>4</v>
      </c>
      <c r="AX707" s="13" t="s">
        <v>84</v>
      </c>
      <c r="AY707" s="249" t="s">
        <v>156</v>
      </c>
    </row>
    <row r="708" s="12" customFormat="1" ht="22.8" customHeight="1">
      <c r="A708" s="12"/>
      <c r="B708" s="203"/>
      <c r="C708" s="204"/>
      <c r="D708" s="205" t="s">
        <v>75</v>
      </c>
      <c r="E708" s="217" t="s">
        <v>886</v>
      </c>
      <c r="F708" s="217" t="s">
        <v>887</v>
      </c>
      <c r="G708" s="204"/>
      <c r="H708" s="204"/>
      <c r="I708" s="207"/>
      <c r="J708" s="218">
        <f>BK708</f>
        <v>0</v>
      </c>
      <c r="K708" s="204"/>
      <c r="L708" s="209"/>
      <c r="M708" s="210"/>
      <c r="N708" s="211"/>
      <c r="O708" s="211"/>
      <c r="P708" s="212">
        <f>SUM(P709:P722)</f>
        <v>0</v>
      </c>
      <c r="Q708" s="211"/>
      <c r="R708" s="212">
        <f>SUM(R709:R722)</f>
        <v>0</v>
      </c>
      <c r="S708" s="211"/>
      <c r="T708" s="213">
        <f>SUM(T709:T722)</f>
        <v>0</v>
      </c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R708" s="214" t="s">
        <v>84</v>
      </c>
      <c r="AT708" s="215" t="s">
        <v>75</v>
      </c>
      <c r="AU708" s="215" t="s">
        <v>84</v>
      </c>
      <c r="AY708" s="214" t="s">
        <v>156</v>
      </c>
      <c r="BK708" s="216">
        <f>SUM(BK709:BK722)</f>
        <v>0</v>
      </c>
    </row>
    <row r="709" s="2" customFormat="1" ht="24.15" customHeight="1">
      <c r="A709" s="39"/>
      <c r="B709" s="40"/>
      <c r="C709" s="219" t="s">
        <v>888</v>
      </c>
      <c r="D709" s="219" t="s">
        <v>158</v>
      </c>
      <c r="E709" s="220" t="s">
        <v>889</v>
      </c>
      <c r="F709" s="221" t="s">
        <v>890</v>
      </c>
      <c r="G709" s="222" t="s">
        <v>213</v>
      </c>
      <c r="H709" s="223">
        <v>6.6500000000000004</v>
      </c>
      <c r="I709" s="224"/>
      <c r="J709" s="225">
        <f>ROUND(I709*H709,2)</f>
        <v>0</v>
      </c>
      <c r="K709" s="221" t="s">
        <v>162</v>
      </c>
      <c r="L709" s="45"/>
      <c r="M709" s="226" t="s">
        <v>1</v>
      </c>
      <c r="N709" s="227" t="s">
        <v>42</v>
      </c>
      <c r="O709" s="92"/>
      <c r="P709" s="228">
        <f>O709*H709</f>
        <v>0</v>
      </c>
      <c r="Q709" s="228">
        <v>0</v>
      </c>
      <c r="R709" s="228">
        <f>Q709*H709</f>
        <v>0</v>
      </c>
      <c r="S709" s="228">
        <v>0</v>
      </c>
      <c r="T709" s="229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30" t="s">
        <v>163</v>
      </c>
      <c r="AT709" s="230" t="s">
        <v>158</v>
      </c>
      <c r="AU709" s="230" t="s">
        <v>164</v>
      </c>
      <c r="AY709" s="18" t="s">
        <v>156</v>
      </c>
      <c r="BE709" s="231">
        <f>IF(N709="základní",J709,0)</f>
        <v>0</v>
      </c>
      <c r="BF709" s="231">
        <f>IF(N709="snížená",J709,0)</f>
        <v>0</v>
      </c>
      <c r="BG709" s="231">
        <f>IF(N709="zákl. přenesená",J709,0)</f>
        <v>0</v>
      </c>
      <c r="BH709" s="231">
        <f>IF(N709="sníž. přenesená",J709,0)</f>
        <v>0</v>
      </c>
      <c r="BI709" s="231">
        <f>IF(N709="nulová",J709,0)</f>
        <v>0</v>
      </c>
      <c r="BJ709" s="18" t="s">
        <v>164</v>
      </c>
      <c r="BK709" s="231">
        <f>ROUND(I709*H709,2)</f>
        <v>0</v>
      </c>
      <c r="BL709" s="18" t="s">
        <v>163</v>
      </c>
      <c r="BM709" s="230" t="s">
        <v>891</v>
      </c>
    </row>
    <row r="710" s="2" customFormat="1">
      <c r="A710" s="39"/>
      <c r="B710" s="40"/>
      <c r="C710" s="41"/>
      <c r="D710" s="232" t="s">
        <v>166</v>
      </c>
      <c r="E710" s="41"/>
      <c r="F710" s="233" t="s">
        <v>892</v>
      </c>
      <c r="G710" s="41"/>
      <c r="H710" s="41"/>
      <c r="I710" s="234"/>
      <c r="J710" s="41"/>
      <c r="K710" s="41"/>
      <c r="L710" s="45"/>
      <c r="M710" s="235"/>
      <c r="N710" s="236"/>
      <c r="O710" s="92"/>
      <c r="P710" s="92"/>
      <c r="Q710" s="92"/>
      <c r="R710" s="92"/>
      <c r="S710" s="92"/>
      <c r="T710" s="93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166</v>
      </c>
      <c r="AU710" s="18" t="s">
        <v>164</v>
      </c>
    </row>
    <row r="711" s="2" customFormat="1">
      <c r="A711" s="39"/>
      <c r="B711" s="40"/>
      <c r="C711" s="41"/>
      <c r="D711" s="237" t="s">
        <v>168</v>
      </c>
      <c r="E711" s="41"/>
      <c r="F711" s="238" t="s">
        <v>893</v>
      </c>
      <c r="G711" s="41"/>
      <c r="H711" s="41"/>
      <c r="I711" s="234"/>
      <c r="J711" s="41"/>
      <c r="K711" s="41"/>
      <c r="L711" s="45"/>
      <c r="M711" s="235"/>
      <c r="N711" s="236"/>
      <c r="O711" s="92"/>
      <c r="P711" s="92"/>
      <c r="Q711" s="92"/>
      <c r="R711" s="92"/>
      <c r="S711" s="92"/>
      <c r="T711" s="93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168</v>
      </c>
      <c r="AU711" s="18" t="s">
        <v>164</v>
      </c>
    </row>
    <row r="712" s="13" customFormat="1">
      <c r="A712" s="13"/>
      <c r="B712" s="239"/>
      <c r="C712" s="240"/>
      <c r="D712" s="232" t="s">
        <v>170</v>
      </c>
      <c r="E712" s="240"/>
      <c r="F712" s="242" t="s">
        <v>894</v>
      </c>
      <c r="G712" s="240"/>
      <c r="H712" s="243">
        <v>6.6500000000000004</v>
      </c>
      <c r="I712" s="244"/>
      <c r="J712" s="240"/>
      <c r="K712" s="240"/>
      <c r="L712" s="245"/>
      <c r="M712" s="246"/>
      <c r="N712" s="247"/>
      <c r="O712" s="247"/>
      <c r="P712" s="247"/>
      <c r="Q712" s="247"/>
      <c r="R712" s="247"/>
      <c r="S712" s="247"/>
      <c r="T712" s="248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9" t="s">
        <v>170</v>
      </c>
      <c r="AU712" s="249" t="s">
        <v>164</v>
      </c>
      <c r="AV712" s="13" t="s">
        <v>164</v>
      </c>
      <c r="AW712" s="13" t="s">
        <v>4</v>
      </c>
      <c r="AX712" s="13" t="s">
        <v>84</v>
      </c>
      <c r="AY712" s="249" t="s">
        <v>156</v>
      </c>
    </row>
    <row r="713" s="2" customFormat="1" ht="24.15" customHeight="1">
      <c r="A713" s="39"/>
      <c r="B713" s="40"/>
      <c r="C713" s="219" t="s">
        <v>895</v>
      </c>
      <c r="D713" s="219" t="s">
        <v>158</v>
      </c>
      <c r="E713" s="220" t="s">
        <v>896</v>
      </c>
      <c r="F713" s="221" t="s">
        <v>897</v>
      </c>
      <c r="G713" s="222" t="s">
        <v>213</v>
      </c>
      <c r="H713" s="223">
        <v>6.6500000000000004</v>
      </c>
      <c r="I713" s="224"/>
      <c r="J713" s="225">
        <f>ROUND(I713*H713,2)</f>
        <v>0</v>
      </c>
      <c r="K713" s="221" t="s">
        <v>162</v>
      </c>
      <c r="L713" s="45"/>
      <c r="M713" s="226" t="s">
        <v>1</v>
      </c>
      <c r="N713" s="227" t="s">
        <v>42</v>
      </c>
      <c r="O713" s="92"/>
      <c r="P713" s="228">
        <f>O713*H713</f>
        <v>0</v>
      </c>
      <c r="Q713" s="228">
        <v>0</v>
      </c>
      <c r="R713" s="228">
        <f>Q713*H713</f>
        <v>0</v>
      </c>
      <c r="S713" s="228">
        <v>0</v>
      </c>
      <c r="T713" s="229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30" t="s">
        <v>163</v>
      </c>
      <c r="AT713" s="230" t="s">
        <v>158</v>
      </c>
      <c r="AU713" s="230" t="s">
        <v>164</v>
      </c>
      <c r="AY713" s="18" t="s">
        <v>156</v>
      </c>
      <c r="BE713" s="231">
        <f>IF(N713="základní",J713,0)</f>
        <v>0</v>
      </c>
      <c r="BF713" s="231">
        <f>IF(N713="snížená",J713,0)</f>
        <v>0</v>
      </c>
      <c r="BG713" s="231">
        <f>IF(N713="zákl. přenesená",J713,0)</f>
        <v>0</v>
      </c>
      <c r="BH713" s="231">
        <f>IF(N713="sníž. přenesená",J713,0)</f>
        <v>0</v>
      </c>
      <c r="BI713" s="231">
        <f>IF(N713="nulová",J713,0)</f>
        <v>0</v>
      </c>
      <c r="BJ713" s="18" t="s">
        <v>164</v>
      </c>
      <c r="BK713" s="231">
        <f>ROUND(I713*H713,2)</f>
        <v>0</v>
      </c>
      <c r="BL713" s="18" t="s">
        <v>163</v>
      </c>
      <c r="BM713" s="230" t="s">
        <v>898</v>
      </c>
    </row>
    <row r="714" s="2" customFormat="1">
      <c r="A714" s="39"/>
      <c r="B714" s="40"/>
      <c r="C714" s="41"/>
      <c r="D714" s="232" t="s">
        <v>166</v>
      </c>
      <c r="E714" s="41"/>
      <c r="F714" s="233" t="s">
        <v>899</v>
      </c>
      <c r="G714" s="41"/>
      <c r="H714" s="41"/>
      <c r="I714" s="234"/>
      <c r="J714" s="41"/>
      <c r="K714" s="41"/>
      <c r="L714" s="45"/>
      <c r="M714" s="235"/>
      <c r="N714" s="236"/>
      <c r="O714" s="92"/>
      <c r="P714" s="92"/>
      <c r="Q714" s="92"/>
      <c r="R714" s="92"/>
      <c r="S714" s="92"/>
      <c r="T714" s="93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T714" s="18" t="s">
        <v>166</v>
      </c>
      <c r="AU714" s="18" t="s">
        <v>164</v>
      </c>
    </row>
    <row r="715" s="2" customFormat="1">
      <c r="A715" s="39"/>
      <c r="B715" s="40"/>
      <c r="C715" s="41"/>
      <c r="D715" s="237" t="s">
        <v>168</v>
      </c>
      <c r="E715" s="41"/>
      <c r="F715" s="238" t="s">
        <v>900</v>
      </c>
      <c r="G715" s="41"/>
      <c r="H715" s="41"/>
      <c r="I715" s="234"/>
      <c r="J715" s="41"/>
      <c r="K715" s="41"/>
      <c r="L715" s="45"/>
      <c r="M715" s="235"/>
      <c r="N715" s="236"/>
      <c r="O715" s="92"/>
      <c r="P715" s="92"/>
      <c r="Q715" s="92"/>
      <c r="R715" s="92"/>
      <c r="S715" s="92"/>
      <c r="T715" s="93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18" t="s">
        <v>168</v>
      </c>
      <c r="AU715" s="18" t="s">
        <v>164</v>
      </c>
    </row>
    <row r="716" s="2" customFormat="1" ht="24.15" customHeight="1">
      <c r="A716" s="39"/>
      <c r="B716" s="40"/>
      <c r="C716" s="219" t="s">
        <v>901</v>
      </c>
      <c r="D716" s="219" t="s">
        <v>158</v>
      </c>
      <c r="E716" s="220" t="s">
        <v>902</v>
      </c>
      <c r="F716" s="221" t="s">
        <v>903</v>
      </c>
      <c r="G716" s="222" t="s">
        <v>213</v>
      </c>
      <c r="H716" s="223">
        <v>142.31</v>
      </c>
      <c r="I716" s="224"/>
      <c r="J716" s="225">
        <f>ROUND(I716*H716,2)</f>
        <v>0</v>
      </c>
      <c r="K716" s="221" t="s">
        <v>162</v>
      </c>
      <c r="L716" s="45"/>
      <c r="M716" s="226" t="s">
        <v>1</v>
      </c>
      <c r="N716" s="227" t="s">
        <v>42</v>
      </c>
      <c r="O716" s="92"/>
      <c r="P716" s="228">
        <f>O716*H716</f>
        <v>0</v>
      </c>
      <c r="Q716" s="228">
        <v>0</v>
      </c>
      <c r="R716" s="228">
        <f>Q716*H716</f>
        <v>0</v>
      </c>
      <c r="S716" s="228">
        <v>0</v>
      </c>
      <c r="T716" s="229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30" t="s">
        <v>163</v>
      </c>
      <c r="AT716" s="230" t="s">
        <v>158</v>
      </c>
      <c r="AU716" s="230" t="s">
        <v>164</v>
      </c>
      <c r="AY716" s="18" t="s">
        <v>156</v>
      </c>
      <c r="BE716" s="231">
        <f>IF(N716="základní",J716,0)</f>
        <v>0</v>
      </c>
      <c r="BF716" s="231">
        <f>IF(N716="snížená",J716,0)</f>
        <v>0</v>
      </c>
      <c r="BG716" s="231">
        <f>IF(N716="zákl. přenesená",J716,0)</f>
        <v>0</v>
      </c>
      <c r="BH716" s="231">
        <f>IF(N716="sníž. přenesená",J716,0)</f>
        <v>0</v>
      </c>
      <c r="BI716" s="231">
        <f>IF(N716="nulová",J716,0)</f>
        <v>0</v>
      </c>
      <c r="BJ716" s="18" t="s">
        <v>164</v>
      </c>
      <c r="BK716" s="231">
        <f>ROUND(I716*H716,2)</f>
        <v>0</v>
      </c>
      <c r="BL716" s="18" t="s">
        <v>163</v>
      </c>
      <c r="BM716" s="230" t="s">
        <v>904</v>
      </c>
    </row>
    <row r="717" s="2" customFormat="1">
      <c r="A717" s="39"/>
      <c r="B717" s="40"/>
      <c r="C717" s="41"/>
      <c r="D717" s="232" t="s">
        <v>166</v>
      </c>
      <c r="E717" s="41"/>
      <c r="F717" s="233" t="s">
        <v>905</v>
      </c>
      <c r="G717" s="41"/>
      <c r="H717" s="41"/>
      <c r="I717" s="234"/>
      <c r="J717" s="41"/>
      <c r="K717" s="41"/>
      <c r="L717" s="45"/>
      <c r="M717" s="235"/>
      <c r="N717" s="236"/>
      <c r="O717" s="92"/>
      <c r="P717" s="92"/>
      <c r="Q717" s="92"/>
      <c r="R717" s="92"/>
      <c r="S717" s="92"/>
      <c r="T717" s="93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T717" s="18" t="s">
        <v>166</v>
      </c>
      <c r="AU717" s="18" t="s">
        <v>164</v>
      </c>
    </row>
    <row r="718" s="2" customFormat="1">
      <c r="A718" s="39"/>
      <c r="B718" s="40"/>
      <c r="C718" s="41"/>
      <c r="D718" s="237" t="s">
        <v>168</v>
      </c>
      <c r="E718" s="41"/>
      <c r="F718" s="238" t="s">
        <v>906</v>
      </c>
      <c r="G718" s="41"/>
      <c r="H718" s="41"/>
      <c r="I718" s="234"/>
      <c r="J718" s="41"/>
      <c r="K718" s="41"/>
      <c r="L718" s="45"/>
      <c r="M718" s="235"/>
      <c r="N718" s="236"/>
      <c r="O718" s="92"/>
      <c r="P718" s="92"/>
      <c r="Q718" s="92"/>
      <c r="R718" s="92"/>
      <c r="S718" s="92"/>
      <c r="T718" s="93"/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T718" s="18" t="s">
        <v>168</v>
      </c>
      <c r="AU718" s="18" t="s">
        <v>164</v>
      </c>
    </row>
    <row r="719" s="13" customFormat="1">
      <c r="A719" s="13"/>
      <c r="B719" s="239"/>
      <c r="C719" s="240"/>
      <c r="D719" s="232" t="s">
        <v>170</v>
      </c>
      <c r="E719" s="240"/>
      <c r="F719" s="242" t="s">
        <v>907</v>
      </c>
      <c r="G719" s="240"/>
      <c r="H719" s="243">
        <v>142.31</v>
      </c>
      <c r="I719" s="244"/>
      <c r="J719" s="240"/>
      <c r="K719" s="240"/>
      <c r="L719" s="245"/>
      <c r="M719" s="246"/>
      <c r="N719" s="247"/>
      <c r="O719" s="247"/>
      <c r="P719" s="247"/>
      <c r="Q719" s="247"/>
      <c r="R719" s="247"/>
      <c r="S719" s="247"/>
      <c r="T719" s="248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9" t="s">
        <v>170</v>
      </c>
      <c r="AU719" s="249" t="s">
        <v>164</v>
      </c>
      <c r="AV719" s="13" t="s">
        <v>164</v>
      </c>
      <c r="AW719" s="13" t="s">
        <v>4</v>
      </c>
      <c r="AX719" s="13" t="s">
        <v>84</v>
      </c>
      <c r="AY719" s="249" t="s">
        <v>156</v>
      </c>
    </row>
    <row r="720" s="2" customFormat="1" ht="44.25" customHeight="1">
      <c r="A720" s="39"/>
      <c r="B720" s="40"/>
      <c r="C720" s="219" t="s">
        <v>908</v>
      </c>
      <c r="D720" s="219" t="s">
        <v>158</v>
      </c>
      <c r="E720" s="220" t="s">
        <v>909</v>
      </c>
      <c r="F720" s="221" t="s">
        <v>910</v>
      </c>
      <c r="G720" s="222" t="s">
        <v>213</v>
      </c>
      <c r="H720" s="223">
        <v>6.6500000000000004</v>
      </c>
      <c r="I720" s="224"/>
      <c r="J720" s="225">
        <f>ROUND(I720*H720,2)</f>
        <v>0</v>
      </c>
      <c r="K720" s="221" t="s">
        <v>162</v>
      </c>
      <c r="L720" s="45"/>
      <c r="M720" s="226" t="s">
        <v>1</v>
      </c>
      <c r="N720" s="227" t="s">
        <v>42</v>
      </c>
      <c r="O720" s="92"/>
      <c r="P720" s="228">
        <f>O720*H720</f>
        <v>0</v>
      </c>
      <c r="Q720" s="228">
        <v>0</v>
      </c>
      <c r="R720" s="228">
        <f>Q720*H720</f>
        <v>0</v>
      </c>
      <c r="S720" s="228">
        <v>0</v>
      </c>
      <c r="T720" s="229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30" t="s">
        <v>163</v>
      </c>
      <c r="AT720" s="230" t="s">
        <v>158</v>
      </c>
      <c r="AU720" s="230" t="s">
        <v>164</v>
      </c>
      <c r="AY720" s="18" t="s">
        <v>156</v>
      </c>
      <c r="BE720" s="231">
        <f>IF(N720="základní",J720,0)</f>
        <v>0</v>
      </c>
      <c r="BF720" s="231">
        <f>IF(N720="snížená",J720,0)</f>
        <v>0</v>
      </c>
      <c r="BG720" s="231">
        <f>IF(N720="zákl. přenesená",J720,0)</f>
        <v>0</v>
      </c>
      <c r="BH720" s="231">
        <f>IF(N720="sníž. přenesená",J720,0)</f>
        <v>0</v>
      </c>
      <c r="BI720" s="231">
        <f>IF(N720="nulová",J720,0)</f>
        <v>0</v>
      </c>
      <c r="BJ720" s="18" t="s">
        <v>164</v>
      </c>
      <c r="BK720" s="231">
        <f>ROUND(I720*H720,2)</f>
        <v>0</v>
      </c>
      <c r="BL720" s="18" t="s">
        <v>163</v>
      </c>
      <c r="BM720" s="230" t="s">
        <v>911</v>
      </c>
    </row>
    <row r="721" s="2" customFormat="1">
      <c r="A721" s="39"/>
      <c r="B721" s="40"/>
      <c r="C721" s="41"/>
      <c r="D721" s="232" t="s">
        <v>166</v>
      </c>
      <c r="E721" s="41"/>
      <c r="F721" s="233" t="s">
        <v>912</v>
      </c>
      <c r="G721" s="41"/>
      <c r="H721" s="41"/>
      <c r="I721" s="234"/>
      <c r="J721" s="41"/>
      <c r="K721" s="41"/>
      <c r="L721" s="45"/>
      <c r="M721" s="235"/>
      <c r="N721" s="236"/>
      <c r="O721" s="92"/>
      <c r="P721" s="92"/>
      <c r="Q721" s="92"/>
      <c r="R721" s="92"/>
      <c r="S721" s="92"/>
      <c r="T721" s="93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T721" s="18" t="s">
        <v>166</v>
      </c>
      <c r="AU721" s="18" t="s">
        <v>164</v>
      </c>
    </row>
    <row r="722" s="2" customFormat="1">
      <c r="A722" s="39"/>
      <c r="B722" s="40"/>
      <c r="C722" s="41"/>
      <c r="D722" s="237" t="s">
        <v>168</v>
      </c>
      <c r="E722" s="41"/>
      <c r="F722" s="238" t="s">
        <v>913</v>
      </c>
      <c r="G722" s="41"/>
      <c r="H722" s="41"/>
      <c r="I722" s="234"/>
      <c r="J722" s="41"/>
      <c r="K722" s="41"/>
      <c r="L722" s="45"/>
      <c r="M722" s="235"/>
      <c r="N722" s="236"/>
      <c r="O722" s="92"/>
      <c r="P722" s="92"/>
      <c r="Q722" s="92"/>
      <c r="R722" s="92"/>
      <c r="S722" s="92"/>
      <c r="T722" s="93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T722" s="18" t="s">
        <v>168</v>
      </c>
      <c r="AU722" s="18" t="s">
        <v>164</v>
      </c>
    </row>
    <row r="723" s="12" customFormat="1" ht="22.8" customHeight="1">
      <c r="A723" s="12"/>
      <c r="B723" s="203"/>
      <c r="C723" s="204"/>
      <c r="D723" s="205" t="s">
        <v>75</v>
      </c>
      <c r="E723" s="217" t="s">
        <v>914</v>
      </c>
      <c r="F723" s="217" t="s">
        <v>915</v>
      </c>
      <c r="G723" s="204"/>
      <c r="H723" s="204"/>
      <c r="I723" s="207"/>
      <c r="J723" s="218">
        <f>BK723</f>
        <v>0</v>
      </c>
      <c r="K723" s="204"/>
      <c r="L723" s="209"/>
      <c r="M723" s="210"/>
      <c r="N723" s="211"/>
      <c r="O723" s="211"/>
      <c r="P723" s="212">
        <f>SUM(P724:P726)</f>
        <v>0</v>
      </c>
      <c r="Q723" s="211"/>
      <c r="R723" s="212">
        <f>SUM(R724:R726)</f>
        <v>0</v>
      </c>
      <c r="S723" s="211"/>
      <c r="T723" s="213">
        <f>SUM(T724:T726)</f>
        <v>0</v>
      </c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R723" s="214" t="s">
        <v>84</v>
      </c>
      <c r="AT723" s="215" t="s">
        <v>75</v>
      </c>
      <c r="AU723" s="215" t="s">
        <v>84</v>
      </c>
      <c r="AY723" s="214" t="s">
        <v>156</v>
      </c>
      <c r="BK723" s="216">
        <f>SUM(BK724:BK726)</f>
        <v>0</v>
      </c>
    </row>
    <row r="724" s="2" customFormat="1" ht="16.5" customHeight="1">
      <c r="A724" s="39"/>
      <c r="B724" s="40"/>
      <c r="C724" s="219" t="s">
        <v>916</v>
      </c>
      <c r="D724" s="219" t="s">
        <v>158</v>
      </c>
      <c r="E724" s="220" t="s">
        <v>917</v>
      </c>
      <c r="F724" s="221" t="s">
        <v>918</v>
      </c>
      <c r="G724" s="222" t="s">
        <v>213</v>
      </c>
      <c r="H724" s="223">
        <v>375.54700000000003</v>
      </c>
      <c r="I724" s="224"/>
      <c r="J724" s="225">
        <f>ROUND(I724*H724,2)</f>
        <v>0</v>
      </c>
      <c r="K724" s="221" t="s">
        <v>162</v>
      </c>
      <c r="L724" s="45"/>
      <c r="M724" s="226" t="s">
        <v>1</v>
      </c>
      <c r="N724" s="227" t="s">
        <v>42</v>
      </c>
      <c r="O724" s="92"/>
      <c r="P724" s="228">
        <f>O724*H724</f>
        <v>0</v>
      </c>
      <c r="Q724" s="228">
        <v>0</v>
      </c>
      <c r="R724" s="228">
        <f>Q724*H724</f>
        <v>0</v>
      </c>
      <c r="S724" s="228">
        <v>0</v>
      </c>
      <c r="T724" s="229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30" t="s">
        <v>163</v>
      </c>
      <c r="AT724" s="230" t="s">
        <v>158</v>
      </c>
      <c r="AU724" s="230" t="s">
        <v>164</v>
      </c>
      <c r="AY724" s="18" t="s">
        <v>156</v>
      </c>
      <c r="BE724" s="231">
        <f>IF(N724="základní",J724,0)</f>
        <v>0</v>
      </c>
      <c r="BF724" s="231">
        <f>IF(N724="snížená",J724,0)</f>
        <v>0</v>
      </c>
      <c r="BG724" s="231">
        <f>IF(N724="zákl. přenesená",J724,0)</f>
        <v>0</v>
      </c>
      <c r="BH724" s="231">
        <f>IF(N724="sníž. přenesená",J724,0)</f>
        <v>0</v>
      </c>
      <c r="BI724" s="231">
        <f>IF(N724="nulová",J724,0)</f>
        <v>0</v>
      </c>
      <c r="BJ724" s="18" t="s">
        <v>164</v>
      </c>
      <c r="BK724" s="231">
        <f>ROUND(I724*H724,2)</f>
        <v>0</v>
      </c>
      <c r="BL724" s="18" t="s">
        <v>163</v>
      </c>
      <c r="BM724" s="230" t="s">
        <v>919</v>
      </c>
    </row>
    <row r="725" s="2" customFormat="1">
      <c r="A725" s="39"/>
      <c r="B725" s="40"/>
      <c r="C725" s="41"/>
      <c r="D725" s="232" t="s">
        <v>166</v>
      </c>
      <c r="E725" s="41"/>
      <c r="F725" s="233" t="s">
        <v>920</v>
      </c>
      <c r="G725" s="41"/>
      <c r="H725" s="41"/>
      <c r="I725" s="234"/>
      <c r="J725" s="41"/>
      <c r="K725" s="41"/>
      <c r="L725" s="45"/>
      <c r="M725" s="235"/>
      <c r="N725" s="236"/>
      <c r="O725" s="92"/>
      <c r="P725" s="92"/>
      <c r="Q725" s="92"/>
      <c r="R725" s="92"/>
      <c r="S725" s="92"/>
      <c r="T725" s="93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T725" s="18" t="s">
        <v>166</v>
      </c>
      <c r="AU725" s="18" t="s">
        <v>164</v>
      </c>
    </row>
    <row r="726" s="2" customFormat="1">
      <c r="A726" s="39"/>
      <c r="B726" s="40"/>
      <c r="C726" s="41"/>
      <c r="D726" s="237" t="s">
        <v>168</v>
      </c>
      <c r="E726" s="41"/>
      <c r="F726" s="238" t="s">
        <v>921</v>
      </c>
      <c r="G726" s="41"/>
      <c r="H726" s="41"/>
      <c r="I726" s="234"/>
      <c r="J726" s="41"/>
      <c r="K726" s="41"/>
      <c r="L726" s="45"/>
      <c r="M726" s="235"/>
      <c r="N726" s="236"/>
      <c r="O726" s="92"/>
      <c r="P726" s="92"/>
      <c r="Q726" s="92"/>
      <c r="R726" s="92"/>
      <c r="S726" s="92"/>
      <c r="T726" s="93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T726" s="18" t="s">
        <v>168</v>
      </c>
      <c r="AU726" s="18" t="s">
        <v>164</v>
      </c>
    </row>
    <row r="727" s="12" customFormat="1" ht="25.92" customHeight="1">
      <c r="A727" s="12"/>
      <c r="B727" s="203"/>
      <c r="C727" s="204"/>
      <c r="D727" s="205" t="s">
        <v>75</v>
      </c>
      <c r="E727" s="206" t="s">
        <v>922</v>
      </c>
      <c r="F727" s="206" t="s">
        <v>923</v>
      </c>
      <c r="G727" s="204"/>
      <c r="H727" s="204"/>
      <c r="I727" s="207"/>
      <c r="J727" s="208">
        <f>BK727</f>
        <v>0</v>
      </c>
      <c r="K727" s="204"/>
      <c r="L727" s="209"/>
      <c r="M727" s="210"/>
      <c r="N727" s="211"/>
      <c r="O727" s="211"/>
      <c r="P727" s="212">
        <f>P728+P782+P806+P839+P860+P941+P948+P962+P981+P989+P995+P1006+P1041+P1093+P1122+P1158+P1244+P1258+P1327+P1366+P1415+P1427</f>
        <v>0</v>
      </c>
      <c r="Q727" s="211"/>
      <c r="R727" s="212">
        <f>R728+R782+R806+R839+R860+R941+R948+R962+R981+R989+R995+R1006+R1041+R1093+R1122+R1158+R1244+R1258+R1327+R1366+R1415+R1427</f>
        <v>25.046043797199999</v>
      </c>
      <c r="S727" s="211"/>
      <c r="T727" s="213">
        <f>T728+T782+T806+T839+T860+T941+T948+T962+T981+T989+T995+T1006+T1041+T1093+T1122+T1158+T1244+T1258+T1327+T1366+T1415+T1427</f>
        <v>0.0060666000000000001</v>
      </c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R727" s="214" t="s">
        <v>164</v>
      </c>
      <c r="AT727" s="215" t="s">
        <v>75</v>
      </c>
      <c r="AU727" s="215" t="s">
        <v>76</v>
      </c>
      <c r="AY727" s="214" t="s">
        <v>156</v>
      </c>
      <c r="BK727" s="216">
        <f>BK728+BK782+BK806+BK839+BK860+BK941+BK948+BK962+BK981+BK989+BK995+BK1006+BK1041+BK1093+BK1122+BK1158+BK1244+BK1258+BK1327+BK1366+BK1415+BK1427</f>
        <v>0</v>
      </c>
    </row>
    <row r="728" s="12" customFormat="1" ht="22.8" customHeight="1">
      <c r="A728" s="12"/>
      <c r="B728" s="203"/>
      <c r="C728" s="204"/>
      <c r="D728" s="205" t="s">
        <v>75</v>
      </c>
      <c r="E728" s="217" t="s">
        <v>924</v>
      </c>
      <c r="F728" s="217" t="s">
        <v>925</v>
      </c>
      <c r="G728" s="204"/>
      <c r="H728" s="204"/>
      <c r="I728" s="207"/>
      <c r="J728" s="218">
        <f>BK728</f>
        <v>0</v>
      </c>
      <c r="K728" s="204"/>
      <c r="L728" s="209"/>
      <c r="M728" s="210"/>
      <c r="N728" s="211"/>
      <c r="O728" s="211"/>
      <c r="P728" s="212">
        <f>SUM(P729:P781)</f>
        <v>0</v>
      </c>
      <c r="Q728" s="211"/>
      <c r="R728" s="212">
        <f>SUM(R729:R781)</f>
        <v>2.099186</v>
      </c>
      <c r="S728" s="211"/>
      <c r="T728" s="213">
        <f>SUM(T729:T781)</f>
        <v>0</v>
      </c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R728" s="214" t="s">
        <v>164</v>
      </c>
      <c r="AT728" s="215" t="s">
        <v>75</v>
      </c>
      <c r="AU728" s="215" t="s">
        <v>84</v>
      </c>
      <c r="AY728" s="214" t="s">
        <v>156</v>
      </c>
      <c r="BK728" s="216">
        <f>SUM(BK729:BK781)</f>
        <v>0</v>
      </c>
    </row>
    <row r="729" s="2" customFormat="1" ht="24.15" customHeight="1">
      <c r="A729" s="39"/>
      <c r="B729" s="40"/>
      <c r="C729" s="219" t="s">
        <v>926</v>
      </c>
      <c r="D729" s="219" t="s">
        <v>158</v>
      </c>
      <c r="E729" s="220" t="s">
        <v>927</v>
      </c>
      <c r="F729" s="221" t="s">
        <v>928</v>
      </c>
      <c r="G729" s="222" t="s">
        <v>161</v>
      </c>
      <c r="H729" s="223">
        <v>128.90799999999999</v>
      </c>
      <c r="I729" s="224"/>
      <c r="J729" s="225">
        <f>ROUND(I729*H729,2)</f>
        <v>0</v>
      </c>
      <c r="K729" s="221" t="s">
        <v>162</v>
      </c>
      <c r="L729" s="45"/>
      <c r="M729" s="226" t="s">
        <v>1</v>
      </c>
      <c r="N729" s="227" t="s">
        <v>42</v>
      </c>
      <c r="O729" s="92"/>
      <c r="P729" s="228">
        <f>O729*H729</f>
        <v>0</v>
      </c>
      <c r="Q729" s="228">
        <v>0</v>
      </c>
      <c r="R729" s="228">
        <f>Q729*H729</f>
        <v>0</v>
      </c>
      <c r="S729" s="228">
        <v>0</v>
      </c>
      <c r="T729" s="229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30" t="s">
        <v>273</v>
      </c>
      <c r="AT729" s="230" t="s">
        <v>158</v>
      </c>
      <c r="AU729" s="230" t="s">
        <v>164</v>
      </c>
      <c r="AY729" s="18" t="s">
        <v>156</v>
      </c>
      <c r="BE729" s="231">
        <f>IF(N729="základní",J729,0)</f>
        <v>0</v>
      </c>
      <c r="BF729" s="231">
        <f>IF(N729="snížená",J729,0)</f>
        <v>0</v>
      </c>
      <c r="BG729" s="231">
        <f>IF(N729="zákl. přenesená",J729,0)</f>
        <v>0</v>
      </c>
      <c r="BH729" s="231">
        <f>IF(N729="sníž. přenesená",J729,0)</f>
        <v>0</v>
      </c>
      <c r="BI729" s="231">
        <f>IF(N729="nulová",J729,0)</f>
        <v>0</v>
      </c>
      <c r="BJ729" s="18" t="s">
        <v>164</v>
      </c>
      <c r="BK729" s="231">
        <f>ROUND(I729*H729,2)</f>
        <v>0</v>
      </c>
      <c r="BL729" s="18" t="s">
        <v>273</v>
      </c>
      <c r="BM729" s="230" t="s">
        <v>929</v>
      </c>
    </row>
    <row r="730" s="2" customFormat="1">
      <c r="A730" s="39"/>
      <c r="B730" s="40"/>
      <c r="C730" s="41"/>
      <c r="D730" s="232" t="s">
        <v>166</v>
      </c>
      <c r="E730" s="41"/>
      <c r="F730" s="233" t="s">
        <v>930</v>
      </c>
      <c r="G730" s="41"/>
      <c r="H730" s="41"/>
      <c r="I730" s="234"/>
      <c r="J730" s="41"/>
      <c r="K730" s="41"/>
      <c r="L730" s="45"/>
      <c r="M730" s="235"/>
      <c r="N730" s="236"/>
      <c r="O730" s="92"/>
      <c r="P730" s="92"/>
      <c r="Q730" s="92"/>
      <c r="R730" s="92"/>
      <c r="S730" s="92"/>
      <c r="T730" s="93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166</v>
      </c>
      <c r="AU730" s="18" t="s">
        <v>164</v>
      </c>
    </row>
    <row r="731" s="2" customFormat="1">
      <c r="A731" s="39"/>
      <c r="B731" s="40"/>
      <c r="C731" s="41"/>
      <c r="D731" s="237" t="s">
        <v>168</v>
      </c>
      <c r="E731" s="41"/>
      <c r="F731" s="238" t="s">
        <v>931</v>
      </c>
      <c r="G731" s="41"/>
      <c r="H731" s="41"/>
      <c r="I731" s="234"/>
      <c r="J731" s="41"/>
      <c r="K731" s="41"/>
      <c r="L731" s="45"/>
      <c r="M731" s="235"/>
      <c r="N731" s="236"/>
      <c r="O731" s="92"/>
      <c r="P731" s="92"/>
      <c r="Q731" s="92"/>
      <c r="R731" s="92"/>
      <c r="S731" s="92"/>
      <c r="T731" s="93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168</v>
      </c>
      <c r="AU731" s="18" t="s">
        <v>164</v>
      </c>
    </row>
    <row r="732" s="13" customFormat="1">
      <c r="A732" s="13"/>
      <c r="B732" s="239"/>
      <c r="C732" s="240"/>
      <c r="D732" s="232" t="s">
        <v>170</v>
      </c>
      <c r="E732" s="241" t="s">
        <v>1</v>
      </c>
      <c r="F732" s="242" t="s">
        <v>932</v>
      </c>
      <c r="G732" s="240"/>
      <c r="H732" s="243">
        <v>128.90799999999999</v>
      </c>
      <c r="I732" s="244"/>
      <c r="J732" s="240"/>
      <c r="K732" s="240"/>
      <c r="L732" s="245"/>
      <c r="M732" s="246"/>
      <c r="N732" s="247"/>
      <c r="O732" s="247"/>
      <c r="P732" s="247"/>
      <c r="Q732" s="247"/>
      <c r="R732" s="247"/>
      <c r="S732" s="247"/>
      <c r="T732" s="248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9" t="s">
        <v>170</v>
      </c>
      <c r="AU732" s="249" t="s">
        <v>164</v>
      </c>
      <c r="AV732" s="13" t="s">
        <v>164</v>
      </c>
      <c r="AW732" s="13" t="s">
        <v>33</v>
      </c>
      <c r="AX732" s="13" t="s">
        <v>76</v>
      </c>
      <c r="AY732" s="249" t="s">
        <v>156</v>
      </c>
    </row>
    <row r="733" s="14" customFormat="1">
      <c r="A733" s="14"/>
      <c r="B733" s="250"/>
      <c r="C733" s="251"/>
      <c r="D733" s="232" t="s">
        <v>170</v>
      </c>
      <c r="E733" s="252" t="s">
        <v>1</v>
      </c>
      <c r="F733" s="253" t="s">
        <v>172</v>
      </c>
      <c r="G733" s="251"/>
      <c r="H733" s="254">
        <v>128.90799999999999</v>
      </c>
      <c r="I733" s="255"/>
      <c r="J733" s="251"/>
      <c r="K733" s="251"/>
      <c r="L733" s="256"/>
      <c r="M733" s="257"/>
      <c r="N733" s="258"/>
      <c r="O733" s="258"/>
      <c r="P733" s="258"/>
      <c r="Q733" s="258"/>
      <c r="R733" s="258"/>
      <c r="S733" s="258"/>
      <c r="T733" s="259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60" t="s">
        <v>170</v>
      </c>
      <c r="AU733" s="260" t="s">
        <v>164</v>
      </c>
      <c r="AV733" s="14" t="s">
        <v>163</v>
      </c>
      <c r="AW733" s="14" t="s">
        <v>33</v>
      </c>
      <c r="AX733" s="14" t="s">
        <v>84</v>
      </c>
      <c r="AY733" s="260" t="s">
        <v>156</v>
      </c>
    </row>
    <row r="734" s="2" customFormat="1" ht="24.15" customHeight="1">
      <c r="A734" s="39"/>
      <c r="B734" s="40"/>
      <c r="C734" s="219" t="s">
        <v>933</v>
      </c>
      <c r="D734" s="219" t="s">
        <v>158</v>
      </c>
      <c r="E734" s="220" t="s">
        <v>934</v>
      </c>
      <c r="F734" s="221" t="s">
        <v>935</v>
      </c>
      <c r="G734" s="222" t="s">
        <v>161</v>
      </c>
      <c r="H734" s="223">
        <v>86.739999999999995</v>
      </c>
      <c r="I734" s="224"/>
      <c r="J734" s="225">
        <f>ROUND(I734*H734,2)</f>
        <v>0</v>
      </c>
      <c r="K734" s="221" t="s">
        <v>162</v>
      </c>
      <c r="L734" s="45"/>
      <c r="M734" s="226" t="s">
        <v>1</v>
      </c>
      <c r="N734" s="227" t="s">
        <v>42</v>
      </c>
      <c r="O734" s="92"/>
      <c r="P734" s="228">
        <f>O734*H734</f>
        <v>0</v>
      </c>
      <c r="Q734" s="228">
        <v>0</v>
      </c>
      <c r="R734" s="228">
        <f>Q734*H734</f>
        <v>0</v>
      </c>
      <c r="S734" s="228">
        <v>0</v>
      </c>
      <c r="T734" s="229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30" t="s">
        <v>273</v>
      </c>
      <c r="AT734" s="230" t="s">
        <v>158</v>
      </c>
      <c r="AU734" s="230" t="s">
        <v>164</v>
      </c>
      <c r="AY734" s="18" t="s">
        <v>156</v>
      </c>
      <c r="BE734" s="231">
        <f>IF(N734="základní",J734,0)</f>
        <v>0</v>
      </c>
      <c r="BF734" s="231">
        <f>IF(N734="snížená",J734,0)</f>
        <v>0</v>
      </c>
      <c r="BG734" s="231">
        <f>IF(N734="zákl. přenesená",J734,0)</f>
        <v>0</v>
      </c>
      <c r="BH734" s="231">
        <f>IF(N734="sníž. přenesená",J734,0)</f>
        <v>0</v>
      </c>
      <c r="BI734" s="231">
        <f>IF(N734="nulová",J734,0)</f>
        <v>0</v>
      </c>
      <c r="BJ734" s="18" t="s">
        <v>164</v>
      </c>
      <c r="BK734" s="231">
        <f>ROUND(I734*H734,2)</f>
        <v>0</v>
      </c>
      <c r="BL734" s="18" t="s">
        <v>273</v>
      </c>
      <c r="BM734" s="230" t="s">
        <v>936</v>
      </c>
    </row>
    <row r="735" s="2" customFormat="1">
      <c r="A735" s="39"/>
      <c r="B735" s="40"/>
      <c r="C735" s="41"/>
      <c r="D735" s="232" t="s">
        <v>166</v>
      </c>
      <c r="E735" s="41"/>
      <c r="F735" s="233" t="s">
        <v>937</v>
      </c>
      <c r="G735" s="41"/>
      <c r="H735" s="41"/>
      <c r="I735" s="234"/>
      <c r="J735" s="41"/>
      <c r="K735" s="41"/>
      <c r="L735" s="45"/>
      <c r="M735" s="235"/>
      <c r="N735" s="236"/>
      <c r="O735" s="92"/>
      <c r="P735" s="92"/>
      <c r="Q735" s="92"/>
      <c r="R735" s="92"/>
      <c r="S735" s="92"/>
      <c r="T735" s="93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166</v>
      </c>
      <c r="AU735" s="18" t="s">
        <v>164</v>
      </c>
    </row>
    <row r="736" s="2" customFormat="1">
      <c r="A736" s="39"/>
      <c r="B736" s="40"/>
      <c r="C736" s="41"/>
      <c r="D736" s="237" t="s">
        <v>168</v>
      </c>
      <c r="E736" s="41"/>
      <c r="F736" s="238" t="s">
        <v>938</v>
      </c>
      <c r="G736" s="41"/>
      <c r="H736" s="41"/>
      <c r="I736" s="234"/>
      <c r="J736" s="41"/>
      <c r="K736" s="41"/>
      <c r="L736" s="45"/>
      <c r="M736" s="235"/>
      <c r="N736" s="236"/>
      <c r="O736" s="92"/>
      <c r="P736" s="92"/>
      <c r="Q736" s="92"/>
      <c r="R736" s="92"/>
      <c r="S736" s="92"/>
      <c r="T736" s="93"/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T736" s="18" t="s">
        <v>168</v>
      </c>
      <c r="AU736" s="18" t="s">
        <v>164</v>
      </c>
    </row>
    <row r="737" s="2" customFormat="1" ht="16.5" customHeight="1">
      <c r="A737" s="39"/>
      <c r="B737" s="40"/>
      <c r="C737" s="261" t="s">
        <v>939</v>
      </c>
      <c r="D737" s="261" t="s">
        <v>241</v>
      </c>
      <c r="E737" s="262" t="s">
        <v>940</v>
      </c>
      <c r="F737" s="263" t="s">
        <v>941</v>
      </c>
      <c r="G737" s="264" t="s">
        <v>213</v>
      </c>
      <c r="H737" s="265">
        <v>0.065000000000000002</v>
      </c>
      <c r="I737" s="266"/>
      <c r="J737" s="267">
        <f>ROUND(I737*H737,2)</f>
        <v>0</v>
      </c>
      <c r="K737" s="263" t="s">
        <v>162</v>
      </c>
      <c r="L737" s="268"/>
      <c r="M737" s="269" t="s">
        <v>1</v>
      </c>
      <c r="N737" s="270" t="s">
        <v>42</v>
      </c>
      <c r="O737" s="92"/>
      <c r="P737" s="228">
        <f>O737*H737</f>
        <v>0</v>
      </c>
      <c r="Q737" s="228">
        <v>1</v>
      </c>
      <c r="R737" s="228">
        <f>Q737*H737</f>
        <v>0.065000000000000002</v>
      </c>
      <c r="S737" s="228">
        <v>0</v>
      </c>
      <c r="T737" s="229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30" t="s">
        <v>387</v>
      </c>
      <c r="AT737" s="230" t="s">
        <v>241</v>
      </c>
      <c r="AU737" s="230" t="s">
        <v>164</v>
      </c>
      <c r="AY737" s="18" t="s">
        <v>156</v>
      </c>
      <c r="BE737" s="231">
        <f>IF(N737="základní",J737,0)</f>
        <v>0</v>
      </c>
      <c r="BF737" s="231">
        <f>IF(N737="snížená",J737,0)</f>
        <v>0</v>
      </c>
      <c r="BG737" s="231">
        <f>IF(N737="zákl. přenesená",J737,0)</f>
        <v>0</v>
      </c>
      <c r="BH737" s="231">
        <f>IF(N737="sníž. přenesená",J737,0)</f>
        <v>0</v>
      </c>
      <c r="BI737" s="231">
        <f>IF(N737="nulová",J737,0)</f>
        <v>0</v>
      </c>
      <c r="BJ737" s="18" t="s">
        <v>164</v>
      </c>
      <c r="BK737" s="231">
        <f>ROUND(I737*H737,2)</f>
        <v>0</v>
      </c>
      <c r="BL737" s="18" t="s">
        <v>273</v>
      </c>
      <c r="BM737" s="230" t="s">
        <v>942</v>
      </c>
    </row>
    <row r="738" s="2" customFormat="1">
      <c r="A738" s="39"/>
      <c r="B738" s="40"/>
      <c r="C738" s="41"/>
      <c r="D738" s="232" t="s">
        <v>166</v>
      </c>
      <c r="E738" s="41"/>
      <c r="F738" s="233" t="s">
        <v>941</v>
      </c>
      <c r="G738" s="41"/>
      <c r="H738" s="41"/>
      <c r="I738" s="234"/>
      <c r="J738" s="41"/>
      <c r="K738" s="41"/>
      <c r="L738" s="45"/>
      <c r="M738" s="235"/>
      <c r="N738" s="236"/>
      <c r="O738" s="92"/>
      <c r="P738" s="92"/>
      <c r="Q738" s="92"/>
      <c r="R738" s="92"/>
      <c r="S738" s="92"/>
      <c r="T738" s="93"/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T738" s="18" t="s">
        <v>166</v>
      </c>
      <c r="AU738" s="18" t="s">
        <v>164</v>
      </c>
    </row>
    <row r="739" s="13" customFormat="1">
      <c r="A739" s="13"/>
      <c r="B739" s="239"/>
      <c r="C739" s="240"/>
      <c r="D739" s="232" t="s">
        <v>170</v>
      </c>
      <c r="E739" s="241" t="s">
        <v>1</v>
      </c>
      <c r="F739" s="242" t="s">
        <v>943</v>
      </c>
      <c r="G739" s="240"/>
      <c r="H739" s="243">
        <v>215.648</v>
      </c>
      <c r="I739" s="244"/>
      <c r="J739" s="240"/>
      <c r="K739" s="240"/>
      <c r="L739" s="245"/>
      <c r="M739" s="246"/>
      <c r="N739" s="247"/>
      <c r="O739" s="247"/>
      <c r="P739" s="247"/>
      <c r="Q739" s="247"/>
      <c r="R739" s="247"/>
      <c r="S739" s="247"/>
      <c r="T739" s="248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9" t="s">
        <v>170</v>
      </c>
      <c r="AU739" s="249" t="s">
        <v>164</v>
      </c>
      <c r="AV739" s="13" t="s">
        <v>164</v>
      </c>
      <c r="AW739" s="13" t="s">
        <v>33</v>
      </c>
      <c r="AX739" s="13" t="s">
        <v>76</v>
      </c>
      <c r="AY739" s="249" t="s">
        <v>156</v>
      </c>
    </row>
    <row r="740" s="14" customFormat="1">
      <c r="A740" s="14"/>
      <c r="B740" s="250"/>
      <c r="C740" s="251"/>
      <c r="D740" s="232" t="s">
        <v>170</v>
      </c>
      <c r="E740" s="252" t="s">
        <v>1</v>
      </c>
      <c r="F740" s="253" t="s">
        <v>172</v>
      </c>
      <c r="G740" s="251"/>
      <c r="H740" s="254">
        <v>215.648</v>
      </c>
      <c r="I740" s="255"/>
      <c r="J740" s="251"/>
      <c r="K740" s="251"/>
      <c r="L740" s="256"/>
      <c r="M740" s="257"/>
      <c r="N740" s="258"/>
      <c r="O740" s="258"/>
      <c r="P740" s="258"/>
      <c r="Q740" s="258"/>
      <c r="R740" s="258"/>
      <c r="S740" s="258"/>
      <c r="T740" s="259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60" t="s">
        <v>170</v>
      </c>
      <c r="AU740" s="260" t="s">
        <v>164</v>
      </c>
      <c r="AV740" s="14" t="s">
        <v>163</v>
      </c>
      <c r="AW740" s="14" t="s">
        <v>33</v>
      </c>
      <c r="AX740" s="14" t="s">
        <v>84</v>
      </c>
      <c r="AY740" s="260" t="s">
        <v>156</v>
      </c>
    </row>
    <row r="741" s="13" customFormat="1">
      <c r="A741" s="13"/>
      <c r="B741" s="239"/>
      <c r="C741" s="240"/>
      <c r="D741" s="232" t="s">
        <v>170</v>
      </c>
      <c r="E741" s="240"/>
      <c r="F741" s="242" t="s">
        <v>944</v>
      </c>
      <c r="G741" s="240"/>
      <c r="H741" s="243">
        <v>0.065000000000000002</v>
      </c>
      <c r="I741" s="244"/>
      <c r="J741" s="240"/>
      <c r="K741" s="240"/>
      <c r="L741" s="245"/>
      <c r="M741" s="246"/>
      <c r="N741" s="247"/>
      <c r="O741" s="247"/>
      <c r="P741" s="247"/>
      <c r="Q741" s="247"/>
      <c r="R741" s="247"/>
      <c r="S741" s="247"/>
      <c r="T741" s="248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9" t="s">
        <v>170</v>
      </c>
      <c r="AU741" s="249" t="s">
        <v>164</v>
      </c>
      <c r="AV741" s="13" t="s">
        <v>164</v>
      </c>
      <c r="AW741" s="13" t="s">
        <v>4</v>
      </c>
      <c r="AX741" s="13" t="s">
        <v>84</v>
      </c>
      <c r="AY741" s="249" t="s">
        <v>156</v>
      </c>
    </row>
    <row r="742" s="2" customFormat="1" ht="24.15" customHeight="1">
      <c r="A742" s="39"/>
      <c r="B742" s="40"/>
      <c r="C742" s="219" t="s">
        <v>945</v>
      </c>
      <c r="D742" s="219" t="s">
        <v>158</v>
      </c>
      <c r="E742" s="220" t="s">
        <v>946</v>
      </c>
      <c r="F742" s="221" t="s">
        <v>947</v>
      </c>
      <c r="G742" s="222" t="s">
        <v>161</v>
      </c>
      <c r="H742" s="223">
        <v>128.90799999999999</v>
      </c>
      <c r="I742" s="224"/>
      <c r="J742" s="225">
        <f>ROUND(I742*H742,2)</f>
        <v>0</v>
      </c>
      <c r="K742" s="221" t="s">
        <v>162</v>
      </c>
      <c r="L742" s="45"/>
      <c r="M742" s="226" t="s">
        <v>1</v>
      </c>
      <c r="N742" s="227" t="s">
        <v>42</v>
      </c>
      <c r="O742" s="92"/>
      <c r="P742" s="228">
        <f>O742*H742</f>
        <v>0</v>
      </c>
      <c r="Q742" s="228">
        <v>0.00040000000000000002</v>
      </c>
      <c r="R742" s="228">
        <f>Q742*H742</f>
        <v>0.051563199999999997</v>
      </c>
      <c r="S742" s="228">
        <v>0</v>
      </c>
      <c r="T742" s="229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30" t="s">
        <v>273</v>
      </c>
      <c r="AT742" s="230" t="s">
        <v>158</v>
      </c>
      <c r="AU742" s="230" t="s">
        <v>164</v>
      </c>
      <c r="AY742" s="18" t="s">
        <v>156</v>
      </c>
      <c r="BE742" s="231">
        <f>IF(N742="základní",J742,0)</f>
        <v>0</v>
      </c>
      <c r="BF742" s="231">
        <f>IF(N742="snížená",J742,0)</f>
        <v>0</v>
      </c>
      <c r="BG742" s="231">
        <f>IF(N742="zákl. přenesená",J742,0)</f>
        <v>0</v>
      </c>
      <c r="BH742" s="231">
        <f>IF(N742="sníž. přenesená",J742,0)</f>
        <v>0</v>
      </c>
      <c r="BI742" s="231">
        <f>IF(N742="nulová",J742,0)</f>
        <v>0</v>
      </c>
      <c r="BJ742" s="18" t="s">
        <v>164</v>
      </c>
      <c r="BK742" s="231">
        <f>ROUND(I742*H742,2)</f>
        <v>0</v>
      </c>
      <c r="BL742" s="18" t="s">
        <v>273</v>
      </c>
      <c r="BM742" s="230" t="s">
        <v>948</v>
      </c>
    </row>
    <row r="743" s="2" customFormat="1">
      <c r="A743" s="39"/>
      <c r="B743" s="40"/>
      <c r="C743" s="41"/>
      <c r="D743" s="232" t="s">
        <v>166</v>
      </c>
      <c r="E743" s="41"/>
      <c r="F743" s="233" t="s">
        <v>949</v>
      </c>
      <c r="G743" s="41"/>
      <c r="H743" s="41"/>
      <c r="I743" s="234"/>
      <c r="J743" s="41"/>
      <c r="K743" s="41"/>
      <c r="L743" s="45"/>
      <c r="M743" s="235"/>
      <c r="N743" s="236"/>
      <c r="O743" s="92"/>
      <c r="P743" s="92"/>
      <c r="Q743" s="92"/>
      <c r="R743" s="92"/>
      <c r="S743" s="92"/>
      <c r="T743" s="93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T743" s="18" t="s">
        <v>166</v>
      </c>
      <c r="AU743" s="18" t="s">
        <v>164</v>
      </c>
    </row>
    <row r="744" s="2" customFormat="1">
      <c r="A744" s="39"/>
      <c r="B744" s="40"/>
      <c r="C744" s="41"/>
      <c r="D744" s="237" t="s">
        <v>168</v>
      </c>
      <c r="E744" s="41"/>
      <c r="F744" s="238" t="s">
        <v>950</v>
      </c>
      <c r="G744" s="41"/>
      <c r="H744" s="41"/>
      <c r="I744" s="234"/>
      <c r="J744" s="41"/>
      <c r="K744" s="41"/>
      <c r="L744" s="45"/>
      <c r="M744" s="235"/>
      <c r="N744" s="236"/>
      <c r="O744" s="92"/>
      <c r="P744" s="92"/>
      <c r="Q744" s="92"/>
      <c r="R744" s="92"/>
      <c r="S744" s="92"/>
      <c r="T744" s="93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T744" s="18" t="s">
        <v>168</v>
      </c>
      <c r="AU744" s="18" t="s">
        <v>164</v>
      </c>
    </row>
    <row r="745" s="2" customFormat="1" ht="16.5" customHeight="1">
      <c r="A745" s="39"/>
      <c r="B745" s="40"/>
      <c r="C745" s="261" t="s">
        <v>951</v>
      </c>
      <c r="D745" s="261" t="s">
        <v>241</v>
      </c>
      <c r="E745" s="262" t="s">
        <v>952</v>
      </c>
      <c r="F745" s="263" t="s">
        <v>953</v>
      </c>
      <c r="G745" s="264" t="s">
        <v>161</v>
      </c>
      <c r="H745" s="265">
        <v>157.268</v>
      </c>
      <c r="I745" s="266"/>
      <c r="J745" s="267">
        <f>ROUND(I745*H745,2)</f>
        <v>0</v>
      </c>
      <c r="K745" s="263" t="s">
        <v>1</v>
      </c>
      <c r="L745" s="268"/>
      <c r="M745" s="269" t="s">
        <v>1</v>
      </c>
      <c r="N745" s="270" t="s">
        <v>42</v>
      </c>
      <c r="O745" s="92"/>
      <c r="P745" s="228">
        <f>O745*H745</f>
        <v>0</v>
      </c>
      <c r="Q745" s="228">
        <v>0.0054000000000000003</v>
      </c>
      <c r="R745" s="228">
        <f>Q745*H745</f>
        <v>0.84924720000000009</v>
      </c>
      <c r="S745" s="228">
        <v>0</v>
      </c>
      <c r="T745" s="229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30" t="s">
        <v>387</v>
      </c>
      <c r="AT745" s="230" t="s">
        <v>241</v>
      </c>
      <c r="AU745" s="230" t="s">
        <v>164</v>
      </c>
      <c r="AY745" s="18" t="s">
        <v>156</v>
      </c>
      <c r="BE745" s="231">
        <f>IF(N745="základní",J745,0)</f>
        <v>0</v>
      </c>
      <c r="BF745" s="231">
        <f>IF(N745="snížená",J745,0)</f>
        <v>0</v>
      </c>
      <c r="BG745" s="231">
        <f>IF(N745="zákl. přenesená",J745,0)</f>
        <v>0</v>
      </c>
      <c r="BH745" s="231">
        <f>IF(N745="sníž. přenesená",J745,0)</f>
        <v>0</v>
      </c>
      <c r="BI745" s="231">
        <f>IF(N745="nulová",J745,0)</f>
        <v>0</v>
      </c>
      <c r="BJ745" s="18" t="s">
        <v>164</v>
      </c>
      <c r="BK745" s="231">
        <f>ROUND(I745*H745,2)</f>
        <v>0</v>
      </c>
      <c r="BL745" s="18" t="s">
        <v>273</v>
      </c>
      <c r="BM745" s="230" t="s">
        <v>954</v>
      </c>
    </row>
    <row r="746" s="2" customFormat="1">
      <c r="A746" s="39"/>
      <c r="B746" s="40"/>
      <c r="C746" s="41"/>
      <c r="D746" s="232" t="s">
        <v>166</v>
      </c>
      <c r="E746" s="41"/>
      <c r="F746" s="233" t="s">
        <v>955</v>
      </c>
      <c r="G746" s="41"/>
      <c r="H746" s="41"/>
      <c r="I746" s="234"/>
      <c r="J746" s="41"/>
      <c r="K746" s="41"/>
      <c r="L746" s="45"/>
      <c r="M746" s="235"/>
      <c r="N746" s="236"/>
      <c r="O746" s="92"/>
      <c r="P746" s="92"/>
      <c r="Q746" s="92"/>
      <c r="R746" s="92"/>
      <c r="S746" s="92"/>
      <c r="T746" s="93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T746" s="18" t="s">
        <v>166</v>
      </c>
      <c r="AU746" s="18" t="s">
        <v>164</v>
      </c>
    </row>
    <row r="747" s="13" customFormat="1">
      <c r="A747" s="13"/>
      <c r="B747" s="239"/>
      <c r="C747" s="240"/>
      <c r="D747" s="232" t="s">
        <v>170</v>
      </c>
      <c r="E747" s="241" t="s">
        <v>1</v>
      </c>
      <c r="F747" s="242" t="s">
        <v>956</v>
      </c>
      <c r="G747" s="240"/>
      <c r="H747" s="243">
        <v>128.90799999999999</v>
      </c>
      <c r="I747" s="244"/>
      <c r="J747" s="240"/>
      <c r="K747" s="240"/>
      <c r="L747" s="245"/>
      <c r="M747" s="246"/>
      <c r="N747" s="247"/>
      <c r="O747" s="247"/>
      <c r="P747" s="247"/>
      <c r="Q747" s="247"/>
      <c r="R747" s="247"/>
      <c r="S747" s="247"/>
      <c r="T747" s="248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9" t="s">
        <v>170</v>
      </c>
      <c r="AU747" s="249" t="s">
        <v>164</v>
      </c>
      <c r="AV747" s="13" t="s">
        <v>164</v>
      </c>
      <c r="AW747" s="13" t="s">
        <v>33</v>
      </c>
      <c r="AX747" s="13" t="s">
        <v>84</v>
      </c>
      <c r="AY747" s="249" t="s">
        <v>156</v>
      </c>
    </row>
    <row r="748" s="13" customFormat="1">
      <c r="A748" s="13"/>
      <c r="B748" s="239"/>
      <c r="C748" s="240"/>
      <c r="D748" s="232" t="s">
        <v>170</v>
      </c>
      <c r="E748" s="240"/>
      <c r="F748" s="242" t="s">
        <v>957</v>
      </c>
      <c r="G748" s="240"/>
      <c r="H748" s="243">
        <v>157.268</v>
      </c>
      <c r="I748" s="244"/>
      <c r="J748" s="240"/>
      <c r="K748" s="240"/>
      <c r="L748" s="245"/>
      <c r="M748" s="246"/>
      <c r="N748" s="247"/>
      <c r="O748" s="247"/>
      <c r="P748" s="247"/>
      <c r="Q748" s="247"/>
      <c r="R748" s="247"/>
      <c r="S748" s="247"/>
      <c r="T748" s="248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9" t="s">
        <v>170</v>
      </c>
      <c r="AU748" s="249" t="s">
        <v>164</v>
      </c>
      <c r="AV748" s="13" t="s">
        <v>164</v>
      </c>
      <c r="AW748" s="13" t="s">
        <v>4</v>
      </c>
      <c r="AX748" s="13" t="s">
        <v>84</v>
      </c>
      <c r="AY748" s="249" t="s">
        <v>156</v>
      </c>
    </row>
    <row r="749" s="2" customFormat="1" ht="24.15" customHeight="1">
      <c r="A749" s="39"/>
      <c r="B749" s="40"/>
      <c r="C749" s="219" t="s">
        <v>958</v>
      </c>
      <c r="D749" s="219" t="s">
        <v>158</v>
      </c>
      <c r="E749" s="220" t="s">
        <v>959</v>
      </c>
      <c r="F749" s="221" t="s">
        <v>960</v>
      </c>
      <c r="G749" s="222" t="s">
        <v>161</v>
      </c>
      <c r="H749" s="223">
        <v>86.739999999999995</v>
      </c>
      <c r="I749" s="224"/>
      <c r="J749" s="225">
        <f>ROUND(I749*H749,2)</f>
        <v>0</v>
      </c>
      <c r="K749" s="221" t="s">
        <v>162</v>
      </c>
      <c r="L749" s="45"/>
      <c r="M749" s="226" t="s">
        <v>1</v>
      </c>
      <c r="N749" s="227" t="s">
        <v>42</v>
      </c>
      <c r="O749" s="92"/>
      <c r="P749" s="228">
        <f>O749*H749</f>
        <v>0</v>
      </c>
      <c r="Q749" s="228">
        <v>0.00040000000000000002</v>
      </c>
      <c r="R749" s="228">
        <f>Q749*H749</f>
        <v>0.034695999999999998</v>
      </c>
      <c r="S749" s="228">
        <v>0</v>
      </c>
      <c r="T749" s="229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30" t="s">
        <v>273</v>
      </c>
      <c r="AT749" s="230" t="s">
        <v>158</v>
      </c>
      <c r="AU749" s="230" t="s">
        <v>164</v>
      </c>
      <c r="AY749" s="18" t="s">
        <v>156</v>
      </c>
      <c r="BE749" s="231">
        <f>IF(N749="základní",J749,0)</f>
        <v>0</v>
      </c>
      <c r="BF749" s="231">
        <f>IF(N749="snížená",J749,0)</f>
        <v>0</v>
      </c>
      <c r="BG749" s="231">
        <f>IF(N749="zákl. přenesená",J749,0)</f>
        <v>0</v>
      </c>
      <c r="BH749" s="231">
        <f>IF(N749="sníž. přenesená",J749,0)</f>
        <v>0</v>
      </c>
      <c r="BI749" s="231">
        <f>IF(N749="nulová",J749,0)</f>
        <v>0</v>
      </c>
      <c r="BJ749" s="18" t="s">
        <v>164</v>
      </c>
      <c r="BK749" s="231">
        <f>ROUND(I749*H749,2)</f>
        <v>0</v>
      </c>
      <c r="BL749" s="18" t="s">
        <v>273</v>
      </c>
      <c r="BM749" s="230" t="s">
        <v>961</v>
      </c>
    </row>
    <row r="750" s="2" customFormat="1">
      <c r="A750" s="39"/>
      <c r="B750" s="40"/>
      <c r="C750" s="41"/>
      <c r="D750" s="232" t="s">
        <v>166</v>
      </c>
      <c r="E750" s="41"/>
      <c r="F750" s="233" t="s">
        <v>962</v>
      </c>
      <c r="G750" s="41"/>
      <c r="H750" s="41"/>
      <c r="I750" s="234"/>
      <c r="J750" s="41"/>
      <c r="K750" s="41"/>
      <c r="L750" s="45"/>
      <c r="M750" s="235"/>
      <c r="N750" s="236"/>
      <c r="O750" s="92"/>
      <c r="P750" s="92"/>
      <c r="Q750" s="92"/>
      <c r="R750" s="92"/>
      <c r="S750" s="92"/>
      <c r="T750" s="93"/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T750" s="18" t="s">
        <v>166</v>
      </c>
      <c r="AU750" s="18" t="s">
        <v>164</v>
      </c>
    </row>
    <row r="751" s="2" customFormat="1">
      <c r="A751" s="39"/>
      <c r="B751" s="40"/>
      <c r="C751" s="41"/>
      <c r="D751" s="237" t="s">
        <v>168</v>
      </c>
      <c r="E751" s="41"/>
      <c r="F751" s="238" t="s">
        <v>963</v>
      </c>
      <c r="G751" s="41"/>
      <c r="H751" s="41"/>
      <c r="I751" s="234"/>
      <c r="J751" s="41"/>
      <c r="K751" s="41"/>
      <c r="L751" s="45"/>
      <c r="M751" s="235"/>
      <c r="N751" s="236"/>
      <c r="O751" s="92"/>
      <c r="P751" s="92"/>
      <c r="Q751" s="92"/>
      <c r="R751" s="92"/>
      <c r="S751" s="92"/>
      <c r="T751" s="93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168</v>
      </c>
      <c r="AU751" s="18" t="s">
        <v>164</v>
      </c>
    </row>
    <row r="752" s="15" customFormat="1">
      <c r="A752" s="15"/>
      <c r="B752" s="271"/>
      <c r="C752" s="272"/>
      <c r="D752" s="232" t="s">
        <v>170</v>
      </c>
      <c r="E752" s="273" t="s">
        <v>1</v>
      </c>
      <c r="F752" s="274" t="s">
        <v>446</v>
      </c>
      <c r="G752" s="272"/>
      <c r="H752" s="273" t="s">
        <v>1</v>
      </c>
      <c r="I752" s="275"/>
      <c r="J752" s="272"/>
      <c r="K752" s="272"/>
      <c r="L752" s="276"/>
      <c r="M752" s="277"/>
      <c r="N752" s="278"/>
      <c r="O752" s="278"/>
      <c r="P752" s="278"/>
      <c r="Q752" s="278"/>
      <c r="R752" s="278"/>
      <c r="S752" s="278"/>
      <c r="T752" s="279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80" t="s">
        <v>170</v>
      </c>
      <c r="AU752" s="280" t="s">
        <v>164</v>
      </c>
      <c r="AV752" s="15" t="s">
        <v>84</v>
      </c>
      <c r="AW752" s="15" t="s">
        <v>33</v>
      </c>
      <c r="AX752" s="15" t="s">
        <v>76</v>
      </c>
      <c r="AY752" s="280" t="s">
        <v>156</v>
      </c>
    </row>
    <row r="753" s="13" customFormat="1">
      <c r="A753" s="13"/>
      <c r="B753" s="239"/>
      <c r="C753" s="240"/>
      <c r="D753" s="232" t="s">
        <v>170</v>
      </c>
      <c r="E753" s="241" t="s">
        <v>1</v>
      </c>
      <c r="F753" s="242" t="s">
        <v>701</v>
      </c>
      <c r="G753" s="240"/>
      <c r="H753" s="243">
        <v>52.539999999999999</v>
      </c>
      <c r="I753" s="244"/>
      <c r="J753" s="240"/>
      <c r="K753" s="240"/>
      <c r="L753" s="245"/>
      <c r="M753" s="246"/>
      <c r="N753" s="247"/>
      <c r="O753" s="247"/>
      <c r="P753" s="247"/>
      <c r="Q753" s="247"/>
      <c r="R753" s="247"/>
      <c r="S753" s="247"/>
      <c r="T753" s="248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9" t="s">
        <v>170</v>
      </c>
      <c r="AU753" s="249" t="s">
        <v>164</v>
      </c>
      <c r="AV753" s="13" t="s">
        <v>164</v>
      </c>
      <c r="AW753" s="13" t="s">
        <v>33</v>
      </c>
      <c r="AX753" s="13" t="s">
        <v>76</v>
      </c>
      <c r="AY753" s="249" t="s">
        <v>156</v>
      </c>
    </row>
    <row r="754" s="13" customFormat="1">
      <c r="A754" s="13"/>
      <c r="B754" s="239"/>
      <c r="C754" s="240"/>
      <c r="D754" s="232" t="s">
        <v>170</v>
      </c>
      <c r="E754" s="241" t="s">
        <v>1</v>
      </c>
      <c r="F754" s="242" t="s">
        <v>702</v>
      </c>
      <c r="G754" s="240"/>
      <c r="H754" s="243">
        <v>17.100000000000001</v>
      </c>
      <c r="I754" s="244"/>
      <c r="J754" s="240"/>
      <c r="K754" s="240"/>
      <c r="L754" s="245"/>
      <c r="M754" s="246"/>
      <c r="N754" s="247"/>
      <c r="O754" s="247"/>
      <c r="P754" s="247"/>
      <c r="Q754" s="247"/>
      <c r="R754" s="247"/>
      <c r="S754" s="247"/>
      <c r="T754" s="248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9" t="s">
        <v>170</v>
      </c>
      <c r="AU754" s="249" t="s">
        <v>164</v>
      </c>
      <c r="AV754" s="13" t="s">
        <v>164</v>
      </c>
      <c r="AW754" s="13" t="s">
        <v>33</v>
      </c>
      <c r="AX754" s="13" t="s">
        <v>76</v>
      </c>
      <c r="AY754" s="249" t="s">
        <v>156</v>
      </c>
    </row>
    <row r="755" s="13" customFormat="1">
      <c r="A755" s="13"/>
      <c r="B755" s="239"/>
      <c r="C755" s="240"/>
      <c r="D755" s="232" t="s">
        <v>170</v>
      </c>
      <c r="E755" s="241" t="s">
        <v>1</v>
      </c>
      <c r="F755" s="242" t="s">
        <v>703</v>
      </c>
      <c r="G755" s="240"/>
      <c r="H755" s="243">
        <v>17.100000000000001</v>
      </c>
      <c r="I755" s="244"/>
      <c r="J755" s="240"/>
      <c r="K755" s="240"/>
      <c r="L755" s="245"/>
      <c r="M755" s="246"/>
      <c r="N755" s="247"/>
      <c r="O755" s="247"/>
      <c r="P755" s="247"/>
      <c r="Q755" s="247"/>
      <c r="R755" s="247"/>
      <c r="S755" s="247"/>
      <c r="T755" s="248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9" t="s">
        <v>170</v>
      </c>
      <c r="AU755" s="249" t="s">
        <v>164</v>
      </c>
      <c r="AV755" s="13" t="s">
        <v>164</v>
      </c>
      <c r="AW755" s="13" t="s">
        <v>33</v>
      </c>
      <c r="AX755" s="13" t="s">
        <v>76</v>
      </c>
      <c r="AY755" s="249" t="s">
        <v>156</v>
      </c>
    </row>
    <row r="756" s="14" customFormat="1">
      <c r="A756" s="14"/>
      <c r="B756" s="250"/>
      <c r="C756" s="251"/>
      <c r="D756" s="232" t="s">
        <v>170</v>
      </c>
      <c r="E756" s="252" t="s">
        <v>1</v>
      </c>
      <c r="F756" s="253" t="s">
        <v>172</v>
      </c>
      <c r="G756" s="251"/>
      <c r="H756" s="254">
        <v>86.740000000000009</v>
      </c>
      <c r="I756" s="255"/>
      <c r="J756" s="251"/>
      <c r="K756" s="251"/>
      <c r="L756" s="256"/>
      <c r="M756" s="257"/>
      <c r="N756" s="258"/>
      <c r="O756" s="258"/>
      <c r="P756" s="258"/>
      <c r="Q756" s="258"/>
      <c r="R756" s="258"/>
      <c r="S756" s="258"/>
      <c r="T756" s="259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60" t="s">
        <v>170</v>
      </c>
      <c r="AU756" s="260" t="s">
        <v>164</v>
      </c>
      <c r="AV756" s="14" t="s">
        <v>163</v>
      </c>
      <c r="AW756" s="14" t="s">
        <v>33</v>
      </c>
      <c r="AX756" s="14" t="s">
        <v>84</v>
      </c>
      <c r="AY756" s="260" t="s">
        <v>156</v>
      </c>
    </row>
    <row r="757" s="2" customFormat="1" ht="49.05" customHeight="1">
      <c r="A757" s="39"/>
      <c r="B757" s="40"/>
      <c r="C757" s="261" t="s">
        <v>964</v>
      </c>
      <c r="D757" s="261" t="s">
        <v>241</v>
      </c>
      <c r="E757" s="262" t="s">
        <v>965</v>
      </c>
      <c r="F757" s="263" t="s">
        <v>966</v>
      </c>
      <c r="G757" s="264" t="s">
        <v>161</v>
      </c>
      <c r="H757" s="265">
        <v>105.91</v>
      </c>
      <c r="I757" s="266"/>
      <c r="J757" s="267">
        <f>ROUND(I757*H757,2)</f>
        <v>0</v>
      </c>
      <c r="K757" s="263" t="s">
        <v>162</v>
      </c>
      <c r="L757" s="268"/>
      <c r="M757" s="269" t="s">
        <v>1</v>
      </c>
      <c r="N757" s="270" t="s">
        <v>42</v>
      </c>
      <c r="O757" s="92"/>
      <c r="P757" s="228">
        <f>O757*H757</f>
        <v>0</v>
      </c>
      <c r="Q757" s="228">
        <v>0.0044000000000000003</v>
      </c>
      <c r="R757" s="228">
        <f>Q757*H757</f>
        <v>0.46600400000000003</v>
      </c>
      <c r="S757" s="228">
        <v>0</v>
      </c>
      <c r="T757" s="229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30" t="s">
        <v>387</v>
      </c>
      <c r="AT757" s="230" t="s">
        <v>241</v>
      </c>
      <c r="AU757" s="230" t="s">
        <v>164</v>
      </c>
      <c r="AY757" s="18" t="s">
        <v>156</v>
      </c>
      <c r="BE757" s="231">
        <f>IF(N757="základní",J757,0)</f>
        <v>0</v>
      </c>
      <c r="BF757" s="231">
        <f>IF(N757="snížená",J757,0)</f>
        <v>0</v>
      </c>
      <c r="BG757" s="231">
        <f>IF(N757="zákl. přenesená",J757,0)</f>
        <v>0</v>
      </c>
      <c r="BH757" s="231">
        <f>IF(N757="sníž. přenesená",J757,0)</f>
        <v>0</v>
      </c>
      <c r="BI757" s="231">
        <f>IF(N757="nulová",J757,0)</f>
        <v>0</v>
      </c>
      <c r="BJ757" s="18" t="s">
        <v>164</v>
      </c>
      <c r="BK757" s="231">
        <f>ROUND(I757*H757,2)</f>
        <v>0</v>
      </c>
      <c r="BL757" s="18" t="s">
        <v>273</v>
      </c>
      <c r="BM757" s="230" t="s">
        <v>967</v>
      </c>
    </row>
    <row r="758" s="2" customFormat="1">
      <c r="A758" s="39"/>
      <c r="B758" s="40"/>
      <c r="C758" s="41"/>
      <c r="D758" s="232" t="s">
        <v>166</v>
      </c>
      <c r="E758" s="41"/>
      <c r="F758" s="233" t="s">
        <v>966</v>
      </c>
      <c r="G758" s="41"/>
      <c r="H758" s="41"/>
      <c r="I758" s="234"/>
      <c r="J758" s="41"/>
      <c r="K758" s="41"/>
      <c r="L758" s="45"/>
      <c r="M758" s="235"/>
      <c r="N758" s="236"/>
      <c r="O758" s="92"/>
      <c r="P758" s="92"/>
      <c r="Q758" s="92"/>
      <c r="R758" s="92"/>
      <c r="S758" s="92"/>
      <c r="T758" s="93"/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T758" s="18" t="s">
        <v>166</v>
      </c>
      <c r="AU758" s="18" t="s">
        <v>164</v>
      </c>
    </row>
    <row r="759" s="13" customFormat="1">
      <c r="A759" s="13"/>
      <c r="B759" s="239"/>
      <c r="C759" s="240"/>
      <c r="D759" s="232" t="s">
        <v>170</v>
      </c>
      <c r="E759" s="240"/>
      <c r="F759" s="242" t="s">
        <v>968</v>
      </c>
      <c r="G759" s="240"/>
      <c r="H759" s="243">
        <v>105.91</v>
      </c>
      <c r="I759" s="244"/>
      <c r="J759" s="240"/>
      <c r="K759" s="240"/>
      <c r="L759" s="245"/>
      <c r="M759" s="246"/>
      <c r="N759" s="247"/>
      <c r="O759" s="247"/>
      <c r="P759" s="247"/>
      <c r="Q759" s="247"/>
      <c r="R759" s="247"/>
      <c r="S759" s="247"/>
      <c r="T759" s="248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9" t="s">
        <v>170</v>
      </c>
      <c r="AU759" s="249" t="s">
        <v>164</v>
      </c>
      <c r="AV759" s="13" t="s">
        <v>164</v>
      </c>
      <c r="AW759" s="13" t="s">
        <v>4</v>
      </c>
      <c r="AX759" s="13" t="s">
        <v>84</v>
      </c>
      <c r="AY759" s="249" t="s">
        <v>156</v>
      </c>
    </row>
    <row r="760" s="2" customFormat="1" ht="49.05" customHeight="1">
      <c r="A760" s="39"/>
      <c r="B760" s="40"/>
      <c r="C760" s="261" t="s">
        <v>969</v>
      </c>
      <c r="D760" s="261" t="s">
        <v>241</v>
      </c>
      <c r="E760" s="262" t="s">
        <v>970</v>
      </c>
      <c r="F760" s="263" t="s">
        <v>971</v>
      </c>
      <c r="G760" s="264" t="s">
        <v>161</v>
      </c>
      <c r="H760" s="265">
        <v>105.91</v>
      </c>
      <c r="I760" s="266"/>
      <c r="J760" s="267">
        <f>ROUND(I760*H760,2)</f>
        <v>0</v>
      </c>
      <c r="K760" s="263" t="s">
        <v>162</v>
      </c>
      <c r="L760" s="268"/>
      <c r="M760" s="269" t="s">
        <v>1</v>
      </c>
      <c r="N760" s="270" t="s">
        <v>42</v>
      </c>
      <c r="O760" s="92"/>
      <c r="P760" s="228">
        <f>O760*H760</f>
        <v>0</v>
      </c>
      <c r="Q760" s="228">
        <v>0.0054000000000000003</v>
      </c>
      <c r="R760" s="228">
        <f>Q760*H760</f>
        <v>0.57191400000000003</v>
      </c>
      <c r="S760" s="228">
        <v>0</v>
      </c>
      <c r="T760" s="229">
        <f>S760*H760</f>
        <v>0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230" t="s">
        <v>387</v>
      </c>
      <c r="AT760" s="230" t="s">
        <v>241</v>
      </c>
      <c r="AU760" s="230" t="s">
        <v>164</v>
      </c>
      <c r="AY760" s="18" t="s">
        <v>156</v>
      </c>
      <c r="BE760" s="231">
        <f>IF(N760="základní",J760,0)</f>
        <v>0</v>
      </c>
      <c r="BF760" s="231">
        <f>IF(N760="snížená",J760,0)</f>
        <v>0</v>
      </c>
      <c r="BG760" s="231">
        <f>IF(N760="zákl. přenesená",J760,0)</f>
        <v>0</v>
      </c>
      <c r="BH760" s="231">
        <f>IF(N760="sníž. přenesená",J760,0)</f>
        <v>0</v>
      </c>
      <c r="BI760" s="231">
        <f>IF(N760="nulová",J760,0)</f>
        <v>0</v>
      </c>
      <c r="BJ760" s="18" t="s">
        <v>164</v>
      </c>
      <c r="BK760" s="231">
        <f>ROUND(I760*H760,2)</f>
        <v>0</v>
      </c>
      <c r="BL760" s="18" t="s">
        <v>273</v>
      </c>
      <c r="BM760" s="230" t="s">
        <v>972</v>
      </c>
    </row>
    <row r="761" s="2" customFormat="1">
      <c r="A761" s="39"/>
      <c r="B761" s="40"/>
      <c r="C761" s="41"/>
      <c r="D761" s="232" t="s">
        <v>166</v>
      </c>
      <c r="E761" s="41"/>
      <c r="F761" s="233" t="s">
        <v>971</v>
      </c>
      <c r="G761" s="41"/>
      <c r="H761" s="41"/>
      <c r="I761" s="234"/>
      <c r="J761" s="41"/>
      <c r="K761" s="41"/>
      <c r="L761" s="45"/>
      <c r="M761" s="235"/>
      <c r="N761" s="236"/>
      <c r="O761" s="92"/>
      <c r="P761" s="92"/>
      <c r="Q761" s="92"/>
      <c r="R761" s="92"/>
      <c r="S761" s="92"/>
      <c r="T761" s="93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166</v>
      </c>
      <c r="AU761" s="18" t="s">
        <v>164</v>
      </c>
    </row>
    <row r="762" s="13" customFormat="1">
      <c r="A762" s="13"/>
      <c r="B762" s="239"/>
      <c r="C762" s="240"/>
      <c r="D762" s="232" t="s">
        <v>170</v>
      </c>
      <c r="E762" s="240"/>
      <c r="F762" s="242" t="s">
        <v>968</v>
      </c>
      <c r="G762" s="240"/>
      <c r="H762" s="243">
        <v>105.91</v>
      </c>
      <c r="I762" s="244"/>
      <c r="J762" s="240"/>
      <c r="K762" s="240"/>
      <c r="L762" s="245"/>
      <c r="M762" s="246"/>
      <c r="N762" s="247"/>
      <c r="O762" s="247"/>
      <c r="P762" s="247"/>
      <c r="Q762" s="247"/>
      <c r="R762" s="247"/>
      <c r="S762" s="247"/>
      <c r="T762" s="248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9" t="s">
        <v>170</v>
      </c>
      <c r="AU762" s="249" t="s">
        <v>164</v>
      </c>
      <c r="AV762" s="13" t="s">
        <v>164</v>
      </c>
      <c r="AW762" s="13" t="s">
        <v>4</v>
      </c>
      <c r="AX762" s="13" t="s">
        <v>84</v>
      </c>
      <c r="AY762" s="249" t="s">
        <v>156</v>
      </c>
    </row>
    <row r="763" s="2" customFormat="1" ht="24.15" customHeight="1">
      <c r="A763" s="39"/>
      <c r="B763" s="40"/>
      <c r="C763" s="219" t="s">
        <v>973</v>
      </c>
      <c r="D763" s="219" t="s">
        <v>158</v>
      </c>
      <c r="E763" s="220" t="s">
        <v>974</v>
      </c>
      <c r="F763" s="221" t="s">
        <v>975</v>
      </c>
      <c r="G763" s="222" t="s">
        <v>161</v>
      </c>
      <c r="H763" s="223">
        <v>86.739999999999995</v>
      </c>
      <c r="I763" s="224"/>
      <c r="J763" s="225">
        <f>ROUND(I763*H763,2)</f>
        <v>0</v>
      </c>
      <c r="K763" s="221" t="s">
        <v>162</v>
      </c>
      <c r="L763" s="45"/>
      <c r="M763" s="226" t="s">
        <v>1</v>
      </c>
      <c r="N763" s="227" t="s">
        <v>42</v>
      </c>
      <c r="O763" s="92"/>
      <c r="P763" s="228">
        <f>O763*H763</f>
        <v>0</v>
      </c>
      <c r="Q763" s="228">
        <v>0.00064000000000000005</v>
      </c>
      <c r="R763" s="228">
        <f>Q763*H763</f>
        <v>0.055513600000000003</v>
      </c>
      <c r="S763" s="228">
        <v>0</v>
      </c>
      <c r="T763" s="229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30" t="s">
        <v>273</v>
      </c>
      <c r="AT763" s="230" t="s">
        <v>158</v>
      </c>
      <c r="AU763" s="230" t="s">
        <v>164</v>
      </c>
      <c r="AY763" s="18" t="s">
        <v>156</v>
      </c>
      <c r="BE763" s="231">
        <f>IF(N763="základní",J763,0)</f>
        <v>0</v>
      </c>
      <c r="BF763" s="231">
        <f>IF(N763="snížená",J763,0)</f>
        <v>0</v>
      </c>
      <c r="BG763" s="231">
        <f>IF(N763="zákl. přenesená",J763,0)</f>
        <v>0</v>
      </c>
      <c r="BH763" s="231">
        <f>IF(N763="sníž. přenesená",J763,0)</f>
        <v>0</v>
      </c>
      <c r="BI763" s="231">
        <f>IF(N763="nulová",J763,0)</f>
        <v>0</v>
      </c>
      <c r="BJ763" s="18" t="s">
        <v>164</v>
      </c>
      <c r="BK763" s="231">
        <f>ROUND(I763*H763,2)</f>
        <v>0</v>
      </c>
      <c r="BL763" s="18" t="s">
        <v>273</v>
      </c>
      <c r="BM763" s="230" t="s">
        <v>976</v>
      </c>
    </row>
    <row r="764" s="2" customFormat="1">
      <c r="A764" s="39"/>
      <c r="B764" s="40"/>
      <c r="C764" s="41"/>
      <c r="D764" s="232" t="s">
        <v>166</v>
      </c>
      <c r="E764" s="41"/>
      <c r="F764" s="233" t="s">
        <v>977</v>
      </c>
      <c r="G764" s="41"/>
      <c r="H764" s="41"/>
      <c r="I764" s="234"/>
      <c r="J764" s="41"/>
      <c r="K764" s="41"/>
      <c r="L764" s="45"/>
      <c r="M764" s="235"/>
      <c r="N764" s="236"/>
      <c r="O764" s="92"/>
      <c r="P764" s="92"/>
      <c r="Q764" s="92"/>
      <c r="R764" s="92"/>
      <c r="S764" s="92"/>
      <c r="T764" s="93"/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T764" s="18" t="s">
        <v>166</v>
      </c>
      <c r="AU764" s="18" t="s">
        <v>164</v>
      </c>
    </row>
    <row r="765" s="2" customFormat="1">
      <c r="A765" s="39"/>
      <c r="B765" s="40"/>
      <c r="C765" s="41"/>
      <c r="D765" s="237" t="s">
        <v>168</v>
      </c>
      <c r="E765" s="41"/>
      <c r="F765" s="238" t="s">
        <v>978</v>
      </c>
      <c r="G765" s="41"/>
      <c r="H765" s="41"/>
      <c r="I765" s="234"/>
      <c r="J765" s="41"/>
      <c r="K765" s="41"/>
      <c r="L765" s="45"/>
      <c r="M765" s="235"/>
      <c r="N765" s="236"/>
      <c r="O765" s="92"/>
      <c r="P765" s="92"/>
      <c r="Q765" s="92"/>
      <c r="R765" s="92"/>
      <c r="S765" s="92"/>
      <c r="T765" s="93"/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T765" s="18" t="s">
        <v>168</v>
      </c>
      <c r="AU765" s="18" t="s">
        <v>164</v>
      </c>
    </row>
    <row r="766" s="15" customFormat="1">
      <c r="A766" s="15"/>
      <c r="B766" s="271"/>
      <c r="C766" s="272"/>
      <c r="D766" s="232" t="s">
        <v>170</v>
      </c>
      <c r="E766" s="273" t="s">
        <v>1</v>
      </c>
      <c r="F766" s="274" t="s">
        <v>446</v>
      </c>
      <c r="G766" s="272"/>
      <c r="H766" s="273" t="s">
        <v>1</v>
      </c>
      <c r="I766" s="275"/>
      <c r="J766" s="272"/>
      <c r="K766" s="272"/>
      <c r="L766" s="276"/>
      <c r="M766" s="277"/>
      <c r="N766" s="278"/>
      <c r="O766" s="278"/>
      <c r="P766" s="278"/>
      <c r="Q766" s="278"/>
      <c r="R766" s="278"/>
      <c r="S766" s="278"/>
      <c r="T766" s="279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T766" s="280" t="s">
        <v>170</v>
      </c>
      <c r="AU766" s="280" t="s">
        <v>164</v>
      </c>
      <c r="AV766" s="15" t="s">
        <v>84</v>
      </c>
      <c r="AW766" s="15" t="s">
        <v>33</v>
      </c>
      <c r="AX766" s="15" t="s">
        <v>76</v>
      </c>
      <c r="AY766" s="280" t="s">
        <v>156</v>
      </c>
    </row>
    <row r="767" s="13" customFormat="1">
      <c r="A767" s="13"/>
      <c r="B767" s="239"/>
      <c r="C767" s="240"/>
      <c r="D767" s="232" t="s">
        <v>170</v>
      </c>
      <c r="E767" s="241" t="s">
        <v>1</v>
      </c>
      <c r="F767" s="242" t="s">
        <v>701</v>
      </c>
      <c r="G767" s="240"/>
      <c r="H767" s="243">
        <v>52.539999999999999</v>
      </c>
      <c r="I767" s="244"/>
      <c r="J767" s="240"/>
      <c r="K767" s="240"/>
      <c r="L767" s="245"/>
      <c r="M767" s="246"/>
      <c r="N767" s="247"/>
      <c r="O767" s="247"/>
      <c r="P767" s="247"/>
      <c r="Q767" s="247"/>
      <c r="R767" s="247"/>
      <c r="S767" s="247"/>
      <c r="T767" s="248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9" t="s">
        <v>170</v>
      </c>
      <c r="AU767" s="249" t="s">
        <v>164</v>
      </c>
      <c r="AV767" s="13" t="s">
        <v>164</v>
      </c>
      <c r="AW767" s="13" t="s">
        <v>33</v>
      </c>
      <c r="AX767" s="13" t="s">
        <v>76</v>
      </c>
      <c r="AY767" s="249" t="s">
        <v>156</v>
      </c>
    </row>
    <row r="768" s="13" customFormat="1">
      <c r="A768" s="13"/>
      <c r="B768" s="239"/>
      <c r="C768" s="240"/>
      <c r="D768" s="232" t="s">
        <v>170</v>
      </c>
      <c r="E768" s="241" t="s">
        <v>1</v>
      </c>
      <c r="F768" s="242" t="s">
        <v>702</v>
      </c>
      <c r="G768" s="240"/>
      <c r="H768" s="243">
        <v>17.100000000000001</v>
      </c>
      <c r="I768" s="244"/>
      <c r="J768" s="240"/>
      <c r="K768" s="240"/>
      <c r="L768" s="245"/>
      <c r="M768" s="246"/>
      <c r="N768" s="247"/>
      <c r="O768" s="247"/>
      <c r="P768" s="247"/>
      <c r="Q768" s="247"/>
      <c r="R768" s="247"/>
      <c r="S768" s="247"/>
      <c r="T768" s="248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9" t="s">
        <v>170</v>
      </c>
      <c r="AU768" s="249" t="s">
        <v>164</v>
      </c>
      <c r="AV768" s="13" t="s">
        <v>164</v>
      </c>
      <c r="AW768" s="13" t="s">
        <v>33</v>
      </c>
      <c r="AX768" s="13" t="s">
        <v>76</v>
      </c>
      <c r="AY768" s="249" t="s">
        <v>156</v>
      </c>
    </row>
    <row r="769" s="13" customFormat="1">
      <c r="A769" s="13"/>
      <c r="B769" s="239"/>
      <c r="C769" s="240"/>
      <c r="D769" s="232" t="s">
        <v>170</v>
      </c>
      <c r="E769" s="241" t="s">
        <v>1</v>
      </c>
      <c r="F769" s="242" t="s">
        <v>703</v>
      </c>
      <c r="G769" s="240"/>
      <c r="H769" s="243">
        <v>17.100000000000001</v>
      </c>
      <c r="I769" s="244"/>
      <c r="J769" s="240"/>
      <c r="K769" s="240"/>
      <c r="L769" s="245"/>
      <c r="M769" s="246"/>
      <c r="N769" s="247"/>
      <c r="O769" s="247"/>
      <c r="P769" s="247"/>
      <c r="Q769" s="247"/>
      <c r="R769" s="247"/>
      <c r="S769" s="247"/>
      <c r="T769" s="248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9" t="s">
        <v>170</v>
      </c>
      <c r="AU769" s="249" t="s">
        <v>164</v>
      </c>
      <c r="AV769" s="13" t="s">
        <v>164</v>
      </c>
      <c r="AW769" s="13" t="s">
        <v>33</v>
      </c>
      <c r="AX769" s="13" t="s">
        <v>76</v>
      </c>
      <c r="AY769" s="249" t="s">
        <v>156</v>
      </c>
    </row>
    <row r="770" s="14" customFormat="1">
      <c r="A770" s="14"/>
      <c r="B770" s="250"/>
      <c r="C770" s="251"/>
      <c r="D770" s="232" t="s">
        <v>170</v>
      </c>
      <c r="E770" s="252" t="s">
        <v>1</v>
      </c>
      <c r="F770" s="253" t="s">
        <v>172</v>
      </c>
      <c r="G770" s="251"/>
      <c r="H770" s="254">
        <v>86.740000000000009</v>
      </c>
      <c r="I770" s="255"/>
      <c r="J770" s="251"/>
      <c r="K770" s="251"/>
      <c r="L770" s="256"/>
      <c r="M770" s="257"/>
      <c r="N770" s="258"/>
      <c r="O770" s="258"/>
      <c r="P770" s="258"/>
      <c r="Q770" s="258"/>
      <c r="R770" s="258"/>
      <c r="S770" s="258"/>
      <c r="T770" s="259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60" t="s">
        <v>170</v>
      </c>
      <c r="AU770" s="260" t="s">
        <v>164</v>
      </c>
      <c r="AV770" s="14" t="s">
        <v>163</v>
      </c>
      <c r="AW770" s="14" t="s">
        <v>33</v>
      </c>
      <c r="AX770" s="14" t="s">
        <v>84</v>
      </c>
      <c r="AY770" s="260" t="s">
        <v>156</v>
      </c>
    </row>
    <row r="771" s="2" customFormat="1" ht="24.15" customHeight="1">
      <c r="A771" s="39"/>
      <c r="B771" s="40"/>
      <c r="C771" s="219" t="s">
        <v>979</v>
      </c>
      <c r="D771" s="219" t="s">
        <v>158</v>
      </c>
      <c r="E771" s="220" t="s">
        <v>980</v>
      </c>
      <c r="F771" s="221" t="s">
        <v>981</v>
      </c>
      <c r="G771" s="222" t="s">
        <v>256</v>
      </c>
      <c r="H771" s="223">
        <v>32.799999999999997</v>
      </c>
      <c r="I771" s="224"/>
      <c r="J771" s="225">
        <f>ROUND(I771*H771,2)</f>
        <v>0</v>
      </c>
      <c r="K771" s="221" t="s">
        <v>162</v>
      </c>
      <c r="L771" s="45"/>
      <c r="M771" s="226" t="s">
        <v>1</v>
      </c>
      <c r="N771" s="227" t="s">
        <v>42</v>
      </c>
      <c r="O771" s="92"/>
      <c r="P771" s="228">
        <f>O771*H771</f>
        <v>0</v>
      </c>
      <c r="Q771" s="228">
        <v>0.00016000000000000001</v>
      </c>
      <c r="R771" s="228">
        <f>Q771*H771</f>
        <v>0.0052480000000000001</v>
      </c>
      <c r="S771" s="228">
        <v>0</v>
      </c>
      <c r="T771" s="229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30" t="s">
        <v>273</v>
      </c>
      <c r="AT771" s="230" t="s">
        <v>158</v>
      </c>
      <c r="AU771" s="230" t="s">
        <v>164</v>
      </c>
      <c r="AY771" s="18" t="s">
        <v>156</v>
      </c>
      <c r="BE771" s="231">
        <f>IF(N771="základní",J771,0)</f>
        <v>0</v>
      </c>
      <c r="BF771" s="231">
        <f>IF(N771="snížená",J771,0)</f>
        <v>0</v>
      </c>
      <c r="BG771" s="231">
        <f>IF(N771="zákl. přenesená",J771,0)</f>
        <v>0</v>
      </c>
      <c r="BH771" s="231">
        <f>IF(N771="sníž. přenesená",J771,0)</f>
        <v>0</v>
      </c>
      <c r="BI771" s="231">
        <f>IF(N771="nulová",J771,0)</f>
        <v>0</v>
      </c>
      <c r="BJ771" s="18" t="s">
        <v>164</v>
      </c>
      <c r="BK771" s="231">
        <f>ROUND(I771*H771,2)</f>
        <v>0</v>
      </c>
      <c r="BL771" s="18" t="s">
        <v>273</v>
      </c>
      <c r="BM771" s="230" t="s">
        <v>982</v>
      </c>
    </row>
    <row r="772" s="2" customFormat="1">
      <c r="A772" s="39"/>
      <c r="B772" s="40"/>
      <c r="C772" s="41"/>
      <c r="D772" s="232" t="s">
        <v>166</v>
      </c>
      <c r="E772" s="41"/>
      <c r="F772" s="233" t="s">
        <v>983</v>
      </c>
      <c r="G772" s="41"/>
      <c r="H772" s="41"/>
      <c r="I772" s="234"/>
      <c r="J772" s="41"/>
      <c r="K772" s="41"/>
      <c r="L772" s="45"/>
      <c r="M772" s="235"/>
      <c r="N772" s="236"/>
      <c r="O772" s="92"/>
      <c r="P772" s="92"/>
      <c r="Q772" s="92"/>
      <c r="R772" s="92"/>
      <c r="S772" s="92"/>
      <c r="T772" s="93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166</v>
      </c>
      <c r="AU772" s="18" t="s">
        <v>164</v>
      </c>
    </row>
    <row r="773" s="2" customFormat="1">
      <c r="A773" s="39"/>
      <c r="B773" s="40"/>
      <c r="C773" s="41"/>
      <c r="D773" s="237" t="s">
        <v>168</v>
      </c>
      <c r="E773" s="41"/>
      <c r="F773" s="238" t="s">
        <v>984</v>
      </c>
      <c r="G773" s="41"/>
      <c r="H773" s="41"/>
      <c r="I773" s="234"/>
      <c r="J773" s="41"/>
      <c r="K773" s="41"/>
      <c r="L773" s="45"/>
      <c r="M773" s="235"/>
      <c r="N773" s="236"/>
      <c r="O773" s="92"/>
      <c r="P773" s="92"/>
      <c r="Q773" s="92"/>
      <c r="R773" s="92"/>
      <c r="S773" s="92"/>
      <c r="T773" s="93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T773" s="18" t="s">
        <v>168</v>
      </c>
      <c r="AU773" s="18" t="s">
        <v>164</v>
      </c>
    </row>
    <row r="774" s="15" customFormat="1">
      <c r="A774" s="15"/>
      <c r="B774" s="271"/>
      <c r="C774" s="272"/>
      <c r="D774" s="232" t="s">
        <v>170</v>
      </c>
      <c r="E774" s="273" t="s">
        <v>1</v>
      </c>
      <c r="F774" s="274" t="s">
        <v>446</v>
      </c>
      <c r="G774" s="272"/>
      <c r="H774" s="273" t="s">
        <v>1</v>
      </c>
      <c r="I774" s="275"/>
      <c r="J774" s="272"/>
      <c r="K774" s="272"/>
      <c r="L774" s="276"/>
      <c r="M774" s="277"/>
      <c r="N774" s="278"/>
      <c r="O774" s="278"/>
      <c r="P774" s="278"/>
      <c r="Q774" s="278"/>
      <c r="R774" s="278"/>
      <c r="S774" s="278"/>
      <c r="T774" s="279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T774" s="280" t="s">
        <v>170</v>
      </c>
      <c r="AU774" s="280" t="s">
        <v>164</v>
      </c>
      <c r="AV774" s="15" t="s">
        <v>84</v>
      </c>
      <c r="AW774" s="15" t="s">
        <v>33</v>
      </c>
      <c r="AX774" s="15" t="s">
        <v>76</v>
      </c>
      <c r="AY774" s="280" t="s">
        <v>156</v>
      </c>
    </row>
    <row r="775" s="13" customFormat="1">
      <c r="A775" s="13"/>
      <c r="B775" s="239"/>
      <c r="C775" s="240"/>
      <c r="D775" s="232" t="s">
        <v>170</v>
      </c>
      <c r="E775" s="241" t="s">
        <v>1</v>
      </c>
      <c r="F775" s="242" t="s">
        <v>985</v>
      </c>
      <c r="G775" s="240"/>
      <c r="H775" s="243">
        <v>14.800000000000001</v>
      </c>
      <c r="I775" s="244"/>
      <c r="J775" s="240"/>
      <c r="K775" s="240"/>
      <c r="L775" s="245"/>
      <c r="M775" s="246"/>
      <c r="N775" s="247"/>
      <c r="O775" s="247"/>
      <c r="P775" s="247"/>
      <c r="Q775" s="247"/>
      <c r="R775" s="247"/>
      <c r="S775" s="247"/>
      <c r="T775" s="248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9" t="s">
        <v>170</v>
      </c>
      <c r="AU775" s="249" t="s">
        <v>164</v>
      </c>
      <c r="AV775" s="13" t="s">
        <v>164</v>
      </c>
      <c r="AW775" s="13" t="s">
        <v>33</v>
      </c>
      <c r="AX775" s="13" t="s">
        <v>76</v>
      </c>
      <c r="AY775" s="249" t="s">
        <v>156</v>
      </c>
    </row>
    <row r="776" s="13" customFormat="1">
      <c r="A776" s="13"/>
      <c r="B776" s="239"/>
      <c r="C776" s="240"/>
      <c r="D776" s="232" t="s">
        <v>170</v>
      </c>
      <c r="E776" s="241" t="s">
        <v>1</v>
      </c>
      <c r="F776" s="242" t="s">
        <v>986</v>
      </c>
      <c r="G776" s="240"/>
      <c r="H776" s="243">
        <v>9</v>
      </c>
      <c r="I776" s="244"/>
      <c r="J776" s="240"/>
      <c r="K776" s="240"/>
      <c r="L776" s="245"/>
      <c r="M776" s="246"/>
      <c r="N776" s="247"/>
      <c r="O776" s="247"/>
      <c r="P776" s="247"/>
      <c r="Q776" s="247"/>
      <c r="R776" s="247"/>
      <c r="S776" s="247"/>
      <c r="T776" s="248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9" t="s">
        <v>170</v>
      </c>
      <c r="AU776" s="249" t="s">
        <v>164</v>
      </c>
      <c r="AV776" s="13" t="s">
        <v>164</v>
      </c>
      <c r="AW776" s="13" t="s">
        <v>33</v>
      </c>
      <c r="AX776" s="13" t="s">
        <v>76</v>
      </c>
      <c r="AY776" s="249" t="s">
        <v>156</v>
      </c>
    </row>
    <row r="777" s="13" customFormat="1">
      <c r="A777" s="13"/>
      <c r="B777" s="239"/>
      <c r="C777" s="240"/>
      <c r="D777" s="232" t="s">
        <v>170</v>
      </c>
      <c r="E777" s="241" t="s">
        <v>1</v>
      </c>
      <c r="F777" s="242" t="s">
        <v>987</v>
      </c>
      <c r="G777" s="240"/>
      <c r="H777" s="243">
        <v>9</v>
      </c>
      <c r="I777" s="244"/>
      <c r="J777" s="240"/>
      <c r="K777" s="240"/>
      <c r="L777" s="245"/>
      <c r="M777" s="246"/>
      <c r="N777" s="247"/>
      <c r="O777" s="247"/>
      <c r="P777" s="247"/>
      <c r="Q777" s="247"/>
      <c r="R777" s="247"/>
      <c r="S777" s="247"/>
      <c r="T777" s="248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9" t="s">
        <v>170</v>
      </c>
      <c r="AU777" s="249" t="s">
        <v>164</v>
      </c>
      <c r="AV777" s="13" t="s">
        <v>164</v>
      </c>
      <c r="AW777" s="13" t="s">
        <v>33</v>
      </c>
      <c r="AX777" s="13" t="s">
        <v>76</v>
      </c>
      <c r="AY777" s="249" t="s">
        <v>156</v>
      </c>
    </row>
    <row r="778" s="14" customFormat="1">
      <c r="A778" s="14"/>
      <c r="B778" s="250"/>
      <c r="C778" s="251"/>
      <c r="D778" s="232" t="s">
        <v>170</v>
      </c>
      <c r="E778" s="252" t="s">
        <v>1</v>
      </c>
      <c r="F778" s="253" t="s">
        <v>172</v>
      </c>
      <c r="G778" s="251"/>
      <c r="H778" s="254">
        <v>32.799999999999997</v>
      </c>
      <c r="I778" s="255"/>
      <c r="J778" s="251"/>
      <c r="K778" s="251"/>
      <c r="L778" s="256"/>
      <c r="M778" s="257"/>
      <c r="N778" s="258"/>
      <c r="O778" s="258"/>
      <c r="P778" s="258"/>
      <c r="Q778" s="258"/>
      <c r="R778" s="258"/>
      <c r="S778" s="258"/>
      <c r="T778" s="259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60" t="s">
        <v>170</v>
      </c>
      <c r="AU778" s="260" t="s">
        <v>164</v>
      </c>
      <c r="AV778" s="14" t="s">
        <v>163</v>
      </c>
      <c r="AW778" s="14" t="s">
        <v>33</v>
      </c>
      <c r="AX778" s="14" t="s">
        <v>84</v>
      </c>
      <c r="AY778" s="260" t="s">
        <v>156</v>
      </c>
    </row>
    <row r="779" s="2" customFormat="1" ht="33" customHeight="1">
      <c r="A779" s="39"/>
      <c r="B779" s="40"/>
      <c r="C779" s="219" t="s">
        <v>988</v>
      </c>
      <c r="D779" s="219" t="s">
        <v>158</v>
      </c>
      <c r="E779" s="220" t="s">
        <v>989</v>
      </c>
      <c r="F779" s="221" t="s">
        <v>990</v>
      </c>
      <c r="G779" s="222" t="s">
        <v>991</v>
      </c>
      <c r="H779" s="292"/>
      <c r="I779" s="224"/>
      <c r="J779" s="225">
        <f>ROUND(I779*H779,2)</f>
        <v>0</v>
      </c>
      <c r="K779" s="221" t="s">
        <v>162</v>
      </c>
      <c r="L779" s="45"/>
      <c r="M779" s="226" t="s">
        <v>1</v>
      </c>
      <c r="N779" s="227" t="s">
        <v>42</v>
      </c>
      <c r="O779" s="92"/>
      <c r="P779" s="228">
        <f>O779*H779</f>
        <v>0</v>
      </c>
      <c r="Q779" s="228">
        <v>0</v>
      </c>
      <c r="R779" s="228">
        <f>Q779*H779</f>
        <v>0</v>
      </c>
      <c r="S779" s="228">
        <v>0</v>
      </c>
      <c r="T779" s="229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30" t="s">
        <v>273</v>
      </c>
      <c r="AT779" s="230" t="s">
        <v>158</v>
      </c>
      <c r="AU779" s="230" t="s">
        <v>164</v>
      </c>
      <c r="AY779" s="18" t="s">
        <v>156</v>
      </c>
      <c r="BE779" s="231">
        <f>IF(N779="základní",J779,0)</f>
        <v>0</v>
      </c>
      <c r="BF779" s="231">
        <f>IF(N779="snížená",J779,0)</f>
        <v>0</v>
      </c>
      <c r="BG779" s="231">
        <f>IF(N779="zákl. přenesená",J779,0)</f>
        <v>0</v>
      </c>
      <c r="BH779" s="231">
        <f>IF(N779="sníž. přenesená",J779,0)</f>
        <v>0</v>
      </c>
      <c r="BI779" s="231">
        <f>IF(N779="nulová",J779,0)</f>
        <v>0</v>
      </c>
      <c r="BJ779" s="18" t="s">
        <v>164</v>
      </c>
      <c r="BK779" s="231">
        <f>ROUND(I779*H779,2)</f>
        <v>0</v>
      </c>
      <c r="BL779" s="18" t="s">
        <v>273</v>
      </c>
      <c r="BM779" s="230" t="s">
        <v>992</v>
      </c>
    </row>
    <row r="780" s="2" customFormat="1">
      <c r="A780" s="39"/>
      <c r="B780" s="40"/>
      <c r="C780" s="41"/>
      <c r="D780" s="232" t="s">
        <v>166</v>
      </c>
      <c r="E780" s="41"/>
      <c r="F780" s="233" t="s">
        <v>993</v>
      </c>
      <c r="G780" s="41"/>
      <c r="H780" s="41"/>
      <c r="I780" s="234"/>
      <c r="J780" s="41"/>
      <c r="K780" s="41"/>
      <c r="L780" s="45"/>
      <c r="M780" s="235"/>
      <c r="N780" s="236"/>
      <c r="O780" s="92"/>
      <c r="P780" s="92"/>
      <c r="Q780" s="92"/>
      <c r="R780" s="92"/>
      <c r="S780" s="92"/>
      <c r="T780" s="93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T780" s="18" t="s">
        <v>166</v>
      </c>
      <c r="AU780" s="18" t="s">
        <v>164</v>
      </c>
    </row>
    <row r="781" s="2" customFormat="1">
      <c r="A781" s="39"/>
      <c r="B781" s="40"/>
      <c r="C781" s="41"/>
      <c r="D781" s="237" t="s">
        <v>168</v>
      </c>
      <c r="E781" s="41"/>
      <c r="F781" s="238" t="s">
        <v>994</v>
      </c>
      <c r="G781" s="41"/>
      <c r="H781" s="41"/>
      <c r="I781" s="234"/>
      <c r="J781" s="41"/>
      <c r="K781" s="41"/>
      <c r="L781" s="45"/>
      <c r="M781" s="235"/>
      <c r="N781" s="236"/>
      <c r="O781" s="92"/>
      <c r="P781" s="92"/>
      <c r="Q781" s="92"/>
      <c r="R781" s="92"/>
      <c r="S781" s="92"/>
      <c r="T781" s="93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168</v>
      </c>
      <c r="AU781" s="18" t="s">
        <v>164</v>
      </c>
    </row>
    <row r="782" s="12" customFormat="1" ht="22.8" customHeight="1">
      <c r="A782" s="12"/>
      <c r="B782" s="203"/>
      <c r="C782" s="204"/>
      <c r="D782" s="205" t="s">
        <v>75</v>
      </c>
      <c r="E782" s="217" t="s">
        <v>995</v>
      </c>
      <c r="F782" s="217" t="s">
        <v>996</v>
      </c>
      <c r="G782" s="204"/>
      <c r="H782" s="204"/>
      <c r="I782" s="207"/>
      <c r="J782" s="218">
        <f>BK782</f>
        <v>0</v>
      </c>
      <c r="K782" s="204"/>
      <c r="L782" s="209"/>
      <c r="M782" s="210"/>
      <c r="N782" s="211"/>
      <c r="O782" s="211"/>
      <c r="P782" s="212">
        <f>SUM(P783:P805)</f>
        <v>0</v>
      </c>
      <c r="Q782" s="211"/>
      <c r="R782" s="212">
        <f>SUM(R783:R805)</f>
        <v>0.32782110000000003</v>
      </c>
      <c r="S782" s="211"/>
      <c r="T782" s="213">
        <f>SUM(T783:T805)</f>
        <v>0</v>
      </c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R782" s="214" t="s">
        <v>164</v>
      </c>
      <c r="AT782" s="215" t="s">
        <v>75</v>
      </c>
      <c r="AU782" s="215" t="s">
        <v>84</v>
      </c>
      <c r="AY782" s="214" t="s">
        <v>156</v>
      </c>
      <c r="BK782" s="216">
        <f>SUM(BK783:BK805)</f>
        <v>0</v>
      </c>
    </row>
    <row r="783" s="2" customFormat="1" ht="24.15" customHeight="1">
      <c r="A783" s="39"/>
      <c r="B783" s="40"/>
      <c r="C783" s="219" t="s">
        <v>997</v>
      </c>
      <c r="D783" s="219" t="s">
        <v>158</v>
      </c>
      <c r="E783" s="220" t="s">
        <v>998</v>
      </c>
      <c r="F783" s="221" t="s">
        <v>999</v>
      </c>
      <c r="G783" s="222" t="s">
        <v>161</v>
      </c>
      <c r="H783" s="223">
        <v>126.68000000000001</v>
      </c>
      <c r="I783" s="224"/>
      <c r="J783" s="225">
        <f>ROUND(I783*H783,2)</f>
        <v>0</v>
      </c>
      <c r="K783" s="221" t="s">
        <v>162</v>
      </c>
      <c r="L783" s="45"/>
      <c r="M783" s="226" t="s">
        <v>1</v>
      </c>
      <c r="N783" s="227" t="s">
        <v>42</v>
      </c>
      <c r="O783" s="92"/>
      <c r="P783" s="228">
        <f>O783*H783</f>
        <v>0</v>
      </c>
      <c r="Q783" s="228">
        <v>0</v>
      </c>
      <c r="R783" s="228">
        <f>Q783*H783</f>
        <v>0</v>
      </c>
      <c r="S783" s="228">
        <v>0</v>
      </c>
      <c r="T783" s="229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30" t="s">
        <v>273</v>
      </c>
      <c r="AT783" s="230" t="s">
        <v>158</v>
      </c>
      <c r="AU783" s="230" t="s">
        <v>164</v>
      </c>
      <c r="AY783" s="18" t="s">
        <v>156</v>
      </c>
      <c r="BE783" s="231">
        <f>IF(N783="základní",J783,0)</f>
        <v>0</v>
      </c>
      <c r="BF783" s="231">
        <f>IF(N783="snížená",J783,0)</f>
        <v>0</v>
      </c>
      <c r="BG783" s="231">
        <f>IF(N783="zákl. přenesená",J783,0)</f>
        <v>0</v>
      </c>
      <c r="BH783" s="231">
        <f>IF(N783="sníž. přenesená",J783,0)</f>
        <v>0</v>
      </c>
      <c r="BI783" s="231">
        <f>IF(N783="nulová",J783,0)</f>
        <v>0</v>
      </c>
      <c r="BJ783" s="18" t="s">
        <v>164</v>
      </c>
      <c r="BK783" s="231">
        <f>ROUND(I783*H783,2)</f>
        <v>0</v>
      </c>
      <c r="BL783" s="18" t="s">
        <v>273</v>
      </c>
      <c r="BM783" s="230" t="s">
        <v>1000</v>
      </c>
    </row>
    <row r="784" s="2" customFormat="1">
      <c r="A784" s="39"/>
      <c r="B784" s="40"/>
      <c r="C784" s="41"/>
      <c r="D784" s="232" t="s">
        <v>166</v>
      </c>
      <c r="E784" s="41"/>
      <c r="F784" s="233" t="s">
        <v>1001</v>
      </c>
      <c r="G784" s="41"/>
      <c r="H784" s="41"/>
      <c r="I784" s="234"/>
      <c r="J784" s="41"/>
      <c r="K784" s="41"/>
      <c r="L784" s="45"/>
      <c r="M784" s="235"/>
      <c r="N784" s="236"/>
      <c r="O784" s="92"/>
      <c r="P784" s="92"/>
      <c r="Q784" s="92"/>
      <c r="R784" s="92"/>
      <c r="S784" s="92"/>
      <c r="T784" s="93"/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T784" s="18" t="s">
        <v>166</v>
      </c>
      <c r="AU784" s="18" t="s">
        <v>164</v>
      </c>
    </row>
    <row r="785" s="2" customFormat="1">
      <c r="A785" s="39"/>
      <c r="B785" s="40"/>
      <c r="C785" s="41"/>
      <c r="D785" s="237" t="s">
        <v>168</v>
      </c>
      <c r="E785" s="41"/>
      <c r="F785" s="238" t="s">
        <v>1002</v>
      </c>
      <c r="G785" s="41"/>
      <c r="H785" s="41"/>
      <c r="I785" s="234"/>
      <c r="J785" s="41"/>
      <c r="K785" s="41"/>
      <c r="L785" s="45"/>
      <c r="M785" s="235"/>
      <c r="N785" s="236"/>
      <c r="O785" s="92"/>
      <c r="P785" s="92"/>
      <c r="Q785" s="92"/>
      <c r="R785" s="92"/>
      <c r="S785" s="92"/>
      <c r="T785" s="93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T785" s="18" t="s">
        <v>168</v>
      </c>
      <c r="AU785" s="18" t="s">
        <v>164</v>
      </c>
    </row>
    <row r="786" s="13" customFormat="1">
      <c r="A786" s="13"/>
      <c r="B786" s="239"/>
      <c r="C786" s="240"/>
      <c r="D786" s="232" t="s">
        <v>170</v>
      </c>
      <c r="E786" s="241" t="s">
        <v>1</v>
      </c>
      <c r="F786" s="242" t="s">
        <v>786</v>
      </c>
      <c r="G786" s="240"/>
      <c r="H786" s="243">
        <v>126.68000000000001</v>
      </c>
      <c r="I786" s="244"/>
      <c r="J786" s="240"/>
      <c r="K786" s="240"/>
      <c r="L786" s="245"/>
      <c r="M786" s="246"/>
      <c r="N786" s="247"/>
      <c r="O786" s="247"/>
      <c r="P786" s="247"/>
      <c r="Q786" s="247"/>
      <c r="R786" s="247"/>
      <c r="S786" s="247"/>
      <c r="T786" s="248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9" t="s">
        <v>170</v>
      </c>
      <c r="AU786" s="249" t="s">
        <v>164</v>
      </c>
      <c r="AV786" s="13" t="s">
        <v>164</v>
      </c>
      <c r="AW786" s="13" t="s">
        <v>33</v>
      </c>
      <c r="AX786" s="13" t="s">
        <v>76</v>
      </c>
      <c r="AY786" s="249" t="s">
        <v>156</v>
      </c>
    </row>
    <row r="787" s="14" customFormat="1">
      <c r="A787" s="14"/>
      <c r="B787" s="250"/>
      <c r="C787" s="251"/>
      <c r="D787" s="232" t="s">
        <v>170</v>
      </c>
      <c r="E787" s="252" t="s">
        <v>1</v>
      </c>
      <c r="F787" s="253" t="s">
        <v>172</v>
      </c>
      <c r="G787" s="251"/>
      <c r="H787" s="254">
        <v>126.68000000000001</v>
      </c>
      <c r="I787" s="255"/>
      <c r="J787" s="251"/>
      <c r="K787" s="251"/>
      <c r="L787" s="256"/>
      <c r="M787" s="257"/>
      <c r="N787" s="258"/>
      <c r="O787" s="258"/>
      <c r="P787" s="258"/>
      <c r="Q787" s="258"/>
      <c r="R787" s="258"/>
      <c r="S787" s="258"/>
      <c r="T787" s="259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60" t="s">
        <v>170</v>
      </c>
      <c r="AU787" s="260" t="s">
        <v>164</v>
      </c>
      <c r="AV787" s="14" t="s">
        <v>163</v>
      </c>
      <c r="AW787" s="14" t="s">
        <v>33</v>
      </c>
      <c r="AX787" s="14" t="s">
        <v>84</v>
      </c>
      <c r="AY787" s="260" t="s">
        <v>156</v>
      </c>
    </row>
    <row r="788" s="2" customFormat="1" ht="24.15" customHeight="1">
      <c r="A788" s="39"/>
      <c r="B788" s="40"/>
      <c r="C788" s="261" t="s">
        <v>1003</v>
      </c>
      <c r="D788" s="261" t="s">
        <v>241</v>
      </c>
      <c r="E788" s="262" t="s">
        <v>1004</v>
      </c>
      <c r="F788" s="263" t="s">
        <v>1005</v>
      </c>
      <c r="G788" s="264" t="s">
        <v>161</v>
      </c>
      <c r="H788" s="265">
        <v>133.01400000000001</v>
      </c>
      <c r="I788" s="266"/>
      <c r="J788" s="267">
        <f>ROUND(I788*H788,2)</f>
        <v>0</v>
      </c>
      <c r="K788" s="263" t="s">
        <v>162</v>
      </c>
      <c r="L788" s="268"/>
      <c r="M788" s="269" t="s">
        <v>1</v>
      </c>
      <c r="N788" s="270" t="s">
        <v>42</v>
      </c>
      <c r="O788" s="92"/>
      <c r="P788" s="228">
        <f>O788*H788</f>
        <v>0</v>
      </c>
      <c r="Q788" s="228">
        <v>0.00064999999999999997</v>
      </c>
      <c r="R788" s="228">
        <f>Q788*H788</f>
        <v>0.086459099999999997</v>
      </c>
      <c r="S788" s="228">
        <v>0</v>
      </c>
      <c r="T788" s="229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30" t="s">
        <v>387</v>
      </c>
      <c r="AT788" s="230" t="s">
        <v>241</v>
      </c>
      <c r="AU788" s="230" t="s">
        <v>164</v>
      </c>
      <c r="AY788" s="18" t="s">
        <v>156</v>
      </c>
      <c r="BE788" s="231">
        <f>IF(N788="základní",J788,0)</f>
        <v>0</v>
      </c>
      <c r="BF788" s="231">
        <f>IF(N788="snížená",J788,0)</f>
        <v>0</v>
      </c>
      <c r="BG788" s="231">
        <f>IF(N788="zákl. přenesená",J788,0)</f>
        <v>0</v>
      </c>
      <c r="BH788" s="231">
        <f>IF(N788="sníž. přenesená",J788,0)</f>
        <v>0</v>
      </c>
      <c r="BI788" s="231">
        <f>IF(N788="nulová",J788,0)</f>
        <v>0</v>
      </c>
      <c r="BJ788" s="18" t="s">
        <v>164</v>
      </c>
      <c r="BK788" s="231">
        <f>ROUND(I788*H788,2)</f>
        <v>0</v>
      </c>
      <c r="BL788" s="18" t="s">
        <v>273</v>
      </c>
      <c r="BM788" s="230" t="s">
        <v>1006</v>
      </c>
    </row>
    <row r="789" s="2" customFormat="1">
      <c r="A789" s="39"/>
      <c r="B789" s="40"/>
      <c r="C789" s="41"/>
      <c r="D789" s="232" t="s">
        <v>166</v>
      </c>
      <c r="E789" s="41"/>
      <c r="F789" s="233" t="s">
        <v>1005</v>
      </c>
      <c r="G789" s="41"/>
      <c r="H789" s="41"/>
      <c r="I789" s="234"/>
      <c r="J789" s="41"/>
      <c r="K789" s="41"/>
      <c r="L789" s="45"/>
      <c r="M789" s="235"/>
      <c r="N789" s="236"/>
      <c r="O789" s="92"/>
      <c r="P789" s="92"/>
      <c r="Q789" s="92"/>
      <c r="R789" s="92"/>
      <c r="S789" s="92"/>
      <c r="T789" s="93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166</v>
      </c>
      <c r="AU789" s="18" t="s">
        <v>164</v>
      </c>
    </row>
    <row r="790" s="13" customFormat="1">
      <c r="A790" s="13"/>
      <c r="B790" s="239"/>
      <c r="C790" s="240"/>
      <c r="D790" s="232" t="s">
        <v>170</v>
      </c>
      <c r="E790" s="240"/>
      <c r="F790" s="242" t="s">
        <v>1007</v>
      </c>
      <c r="G790" s="240"/>
      <c r="H790" s="243">
        <v>133.01400000000001</v>
      </c>
      <c r="I790" s="244"/>
      <c r="J790" s="240"/>
      <c r="K790" s="240"/>
      <c r="L790" s="245"/>
      <c r="M790" s="246"/>
      <c r="N790" s="247"/>
      <c r="O790" s="247"/>
      <c r="P790" s="247"/>
      <c r="Q790" s="247"/>
      <c r="R790" s="247"/>
      <c r="S790" s="247"/>
      <c r="T790" s="248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9" t="s">
        <v>170</v>
      </c>
      <c r="AU790" s="249" t="s">
        <v>164</v>
      </c>
      <c r="AV790" s="13" t="s">
        <v>164</v>
      </c>
      <c r="AW790" s="13" t="s">
        <v>4</v>
      </c>
      <c r="AX790" s="13" t="s">
        <v>84</v>
      </c>
      <c r="AY790" s="249" t="s">
        <v>156</v>
      </c>
    </row>
    <row r="791" s="2" customFormat="1" ht="24.15" customHeight="1">
      <c r="A791" s="39"/>
      <c r="B791" s="40"/>
      <c r="C791" s="219" t="s">
        <v>1008</v>
      </c>
      <c r="D791" s="219" t="s">
        <v>158</v>
      </c>
      <c r="E791" s="220" t="s">
        <v>1009</v>
      </c>
      <c r="F791" s="221" t="s">
        <v>1010</v>
      </c>
      <c r="G791" s="222" t="s">
        <v>161</v>
      </c>
      <c r="H791" s="223">
        <v>97.519999999999996</v>
      </c>
      <c r="I791" s="224"/>
      <c r="J791" s="225">
        <f>ROUND(I791*H791,2)</f>
        <v>0</v>
      </c>
      <c r="K791" s="221" t="s">
        <v>162</v>
      </c>
      <c r="L791" s="45"/>
      <c r="M791" s="226" t="s">
        <v>1</v>
      </c>
      <c r="N791" s="227" t="s">
        <v>42</v>
      </c>
      <c r="O791" s="92"/>
      <c r="P791" s="228">
        <f>O791*H791</f>
        <v>0</v>
      </c>
      <c r="Q791" s="228">
        <v>0</v>
      </c>
      <c r="R791" s="228">
        <f>Q791*H791</f>
        <v>0</v>
      </c>
      <c r="S791" s="228">
        <v>0</v>
      </c>
      <c r="T791" s="229">
        <f>S791*H791</f>
        <v>0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30" t="s">
        <v>273</v>
      </c>
      <c r="AT791" s="230" t="s">
        <v>158</v>
      </c>
      <c r="AU791" s="230" t="s">
        <v>164</v>
      </c>
      <c r="AY791" s="18" t="s">
        <v>156</v>
      </c>
      <c r="BE791" s="231">
        <f>IF(N791="základní",J791,0)</f>
        <v>0</v>
      </c>
      <c r="BF791" s="231">
        <f>IF(N791="snížená",J791,0)</f>
        <v>0</v>
      </c>
      <c r="BG791" s="231">
        <f>IF(N791="zákl. přenesená",J791,0)</f>
        <v>0</v>
      </c>
      <c r="BH791" s="231">
        <f>IF(N791="sníž. přenesená",J791,0)</f>
        <v>0</v>
      </c>
      <c r="BI791" s="231">
        <f>IF(N791="nulová",J791,0)</f>
        <v>0</v>
      </c>
      <c r="BJ791" s="18" t="s">
        <v>164</v>
      </c>
      <c r="BK791" s="231">
        <f>ROUND(I791*H791,2)</f>
        <v>0</v>
      </c>
      <c r="BL791" s="18" t="s">
        <v>273</v>
      </c>
      <c r="BM791" s="230" t="s">
        <v>1011</v>
      </c>
    </row>
    <row r="792" s="2" customFormat="1">
      <c r="A792" s="39"/>
      <c r="B792" s="40"/>
      <c r="C792" s="41"/>
      <c r="D792" s="232" t="s">
        <v>166</v>
      </c>
      <c r="E792" s="41"/>
      <c r="F792" s="233" t="s">
        <v>1012</v>
      </c>
      <c r="G792" s="41"/>
      <c r="H792" s="41"/>
      <c r="I792" s="234"/>
      <c r="J792" s="41"/>
      <c r="K792" s="41"/>
      <c r="L792" s="45"/>
      <c r="M792" s="235"/>
      <c r="N792" s="236"/>
      <c r="O792" s="92"/>
      <c r="P792" s="92"/>
      <c r="Q792" s="92"/>
      <c r="R792" s="92"/>
      <c r="S792" s="92"/>
      <c r="T792" s="93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T792" s="18" t="s">
        <v>166</v>
      </c>
      <c r="AU792" s="18" t="s">
        <v>164</v>
      </c>
    </row>
    <row r="793" s="2" customFormat="1">
      <c r="A793" s="39"/>
      <c r="B793" s="40"/>
      <c r="C793" s="41"/>
      <c r="D793" s="237" t="s">
        <v>168</v>
      </c>
      <c r="E793" s="41"/>
      <c r="F793" s="238" t="s">
        <v>1013</v>
      </c>
      <c r="G793" s="41"/>
      <c r="H793" s="41"/>
      <c r="I793" s="234"/>
      <c r="J793" s="41"/>
      <c r="K793" s="41"/>
      <c r="L793" s="45"/>
      <c r="M793" s="235"/>
      <c r="N793" s="236"/>
      <c r="O793" s="92"/>
      <c r="P793" s="92"/>
      <c r="Q793" s="92"/>
      <c r="R793" s="92"/>
      <c r="S793" s="92"/>
      <c r="T793" s="93"/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T793" s="18" t="s">
        <v>168</v>
      </c>
      <c r="AU793" s="18" t="s">
        <v>164</v>
      </c>
    </row>
    <row r="794" s="13" customFormat="1">
      <c r="A794" s="13"/>
      <c r="B794" s="239"/>
      <c r="C794" s="240"/>
      <c r="D794" s="232" t="s">
        <v>170</v>
      </c>
      <c r="E794" s="241" t="s">
        <v>1</v>
      </c>
      <c r="F794" s="242" t="s">
        <v>1014</v>
      </c>
      <c r="G794" s="240"/>
      <c r="H794" s="243">
        <v>48.759999999999998</v>
      </c>
      <c r="I794" s="244"/>
      <c r="J794" s="240"/>
      <c r="K794" s="240"/>
      <c r="L794" s="245"/>
      <c r="M794" s="246"/>
      <c r="N794" s="247"/>
      <c r="O794" s="247"/>
      <c r="P794" s="247"/>
      <c r="Q794" s="247"/>
      <c r="R794" s="247"/>
      <c r="S794" s="247"/>
      <c r="T794" s="248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9" t="s">
        <v>170</v>
      </c>
      <c r="AU794" s="249" t="s">
        <v>164</v>
      </c>
      <c r="AV794" s="13" t="s">
        <v>164</v>
      </c>
      <c r="AW794" s="13" t="s">
        <v>33</v>
      </c>
      <c r="AX794" s="13" t="s">
        <v>76</v>
      </c>
      <c r="AY794" s="249" t="s">
        <v>156</v>
      </c>
    </row>
    <row r="795" s="14" customFormat="1">
      <c r="A795" s="14"/>
      <c r="B795" s="250"/>
      <c r="C795" s="251"/>
      <c r="D795" s="232" t="s">
        <v>170</v>
      </c>
      <c r="E795" s="252" t="s">
        <v>1</v>
      </c>
      <c r="F795" s="253" t="s">
        <v>172</v>
      </c>
      <c r="G795" s="251"/>
      <c r="H795" s="254">
        <v>48.759999999999998</v>
      </c>
      <c r="I795" s="255"/>
      <c r="J795" s="251"/>
      <c r="K795" s="251"/>
      <c r="L795" s="256"/>
      <c r="M795" s="257"/>
      <c r="N795" s="258"/>
      <c r="O795" s="258"/>
      <c r="P795" s="258"/>
      <c r="Q795" s="258"/>
      <c r="R795" s="258"/>
      <c r="S795" s="258"/>
      <c r="T795" s="259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60" t="s">
        <v>170</v>
      </c>
      <c r="AU795" s="260" t="s">
        <v>164</v>
      </c>
      <c r="AV795" s="14" t="s">
        <v>163</v>
      </c>
      <c r="AW795" s="14" t="s">
        <v>33</v>
      </c>
      <c r="AX795" s="14" t="s">
        <v>84</v>
      </c>
      <c r="AY795" s="260" t="s">
        <v>156</v>
      </c>
    </row>
    <row r="796" s="13" customFormat="1">
      <c r="A796" s="13"/>
      <c r="B796" s="239"/>
      <c r="C796" s="240"/>
      <c r="D796" s="232" t="s">
        <v>170</v>
      </c>
      <c r="E796" s="240"/>
      <c r="F796" s="242" t="s">
        <v>1015</v>
      </c>
      <c r="G796" s="240"/>
      <c r="H796" s="243">
        <v>97.519999999999996</v>
      </c>
      <c r="I796" s="244"/>
      <c r="J796" s="240"/>
      <c r="K796" s="240"/>
      <c r="L796" s="245"/>
      <c r="M796" s="246"/>
      <c r="N796" s="247"/>
      <c r="O796" s="247"/>
      <c r="P796" s="247"/>
      <c r="Q796" s="247"/>
      <c r="R796" s="247"/>
      <c r="S796" s="247"/>
      <c r="T796" s="248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9" t="s">
        <v>170</v>
      </c>
      <c r="AU796" s="249" t="s">
        <v>164</v>
      </c>
      <c r="AV796" s="13" t="s">
        <v>164</v>
      </c>
      <c r="AW796" s="13" t="s">
        <v>4</v>
      </c>
      <c r="AX796" s="13" t="s">
        <v>84</v>
      </c>
      <c r="AY796" s="249" t="s">
        <v>156</v>
      </c>
    </row>
    <row r="797" s="2" customFormat="1" ht="24.15" customHeight="1">
      <c r="A797" s="39"/>
      <c r="B797" s="40"/>
      <c r="C797" s="261" t="s">
        <v>1016</v>
      </c>
      <c r="D797" s="261" t="s">
        <v>241</v>
      </c>
      <c r="E797" s="262" t="s">
        <v>1017</v>
      </c>
      <c r="F797" s="263" t="s">
        <v>1018</v>
      </c>
      <c r="G797" s="264" t="s">
        <v>161</v>
      </c>
      <c r="H797" s="265">
        <v>53.636000000000003</v>
      </c>
      <c r="I797" s="266"/>
      <c r="J797" s="267">
        <f>ROUND(I797*H797,2)</f>
        <v>0</v>
      </c>
      <c r="K797" s="263" t="s">
        <v>162</v>
      </c>
      <c r="L797" s="268"/>
      <c r="M797" s="269" t="s">
        <v>1</v>
      </c>
      <c r="N797" s="270" t="s">
        <v>42</v>
      </c>
      <c r="O797" s="92"/>
      <c r="P797" s="228">
        <f>O797*H797</f>
        <v>0</v>
      </c>
      <c r="Q797" s="228">
        <v>0.0025000000000000001</v>
      </c>
      <c r="R797" s="228">
        <f>Q797*H797</f>
        <v>0.13409000000000002</v>
      </c>
      <c r="S797" s="228">
        <v>0</v>
      </c>
      <c r="T797" s="229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30" t="s">
        <v>387</v>
      </c>
      <c r="AT797" s="230" t="s">
        <v>241</v>
      </c>
      <c r="AU797" s="230" t="s">
        <v>164</v>
      </c>
      <c r="AY797" s="18" t="s">
        <v>156</v>
      </c>
      <c r="BE797" s="231">
        <f>IF(N797="základní",J797,0)</f>
        <v>0</v>
      </c>
      <c r="BF797" s="231">
        <f>IF(N797="snížená",J797,0)</f>
        <v>0</v>
      </c>
      <c r="BG797" s="231">
        <f>IF(N797="zákl. přenesená",J797,0)</f>
        <v>0</v>
      </c>
      <c r="BH797" s="231">
        <f>IF(N797="sníž. přenesená",J797,0)</f>
        <v>0</v>
      </c>
      <c r="BI797" s="231">
        <f>IF(N797="nulová",J797,0)</f>
        <v>0</v>
      </c>
      <c r="BJ797" s="18" t="s">
        <v>164</v>
      </c>
      <c r="BK797" s="231">
        <f>ROUND(I797*H797,2)</f>
        <v>0</v>
      </c>
      <c r="BL797" s="18" t="s">
        <v>273</v>
      </c>
      <c r="BM797" s="230" t="s">
        <v>1019</v>
      </c>
    </row>
    <row r="798" s="2" customFormat="1">
      <c r="A798" s="39"/>
      <c r="B798" s="40"/>
      <c r="C798" s="41"/>
      <c r="D798" s="232" t="s">
        <v>166</v>
      </c>
      <c r="E798" s="41"/>
      <c r="F798" s="233" t="s">
        <v>1018</v>
      </c>
      <c r="G798" s="41"/>
      <c r="H798" s="41"/>
      <c r="I798" s="234"/>
      <c r="J798" s="41"/>
      <c r="K798" s="41"/>
      <c r="L798" s="45"/>
      <c r="M798" s="235"/>
      <c r="N798" s="236"/>
      <c r="O798" s="92"/>
      <c r="P798" s="92"/>
      <c r="Q798" s="92"/>
      <c r="R798" s="92"/>
      <c r="S798" s="92"/>
      <c r="T798" s="93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T798" s="18" t="s">
        <v>166</v>
      </c>
      <c r="AU798" s="18" t="s">
        <v>164</v>
      </c>
    </row>
    <row r="799" s="13" customFormat="1">
      <c r="A799" s="13"/>
      <c r="B799" s="239"/>
      <c r="C799" s="240"/>
      <c r="D799" s="232" t="s">
        <v>170</v>
      </c>
      <c r="E799" s="240"/>
      <c r="F799" s="242" t="s">
        <v>1020</v>
      </c>
      <c r="G799" s="240"/>
      <c r="H799" s="243">
        <v>53.636000000000003</v>
      </c>
      <c r="I799" s="244"/>
      <c r="J799" s="240"/>
      <c r="K799" s="240"/>
      <c r="L799" s="245"/>
      <c r="M799" s="246"/>
      <c r="N799" s="247"/>
      <c r="O799" s="247"/>
      <c r="P799" s="247"/>
      <c r="Q799" s="247"/>
      <c r="R799" s="247"/>
      <c r="S799" s="247"/>
      <c r="T799" s="248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9" t="s">
        <v>170</v>
      </c>
      <c r="AU799" s="249" t="s">
        <v>164</v>
      </c>
      <c r="AV799" s="13" t="s">
        <v>164</v>
      </c>
      <c r="AW799" s="13" t="s">
        <v>4</v>
      </c>
      <c r="AX799" s="13" t="s">
        <v>84</v>
      </c>
      <c r="AY799" s="249" t="s">
        <v>156</v>
      </c>
    </row>
    <row r="800" s="2" customFormat="1" ht="24.15" customHeight="1">
      <c r="A800" s="39"/>
      <c r="B800" s="40"/>
      <c r="C800" s="261" t="s">
        <v>1021</v>
      </c>
      <c r="D800" s="261" t="s">
        <v>241</v>
      </c>
      <c r="E800" s="262" t="s">
        <v>1022</v>
      </c>
      <c r="F800" s="263" t="s">
        <v>1023</v>
      </c>
      <c r="G800" s="264" t="s">
        <v>161</v>
      </c>
      <c r="H800" s="265">
        <v>53.636000000000003</v>
      </c>
      <c r="I800" s="266"/>
      <c r="J800" s="267">
        <f>ROUND(I800*H800,2)</f>
        <v>0</v>
      </c>
      <c r="K800" s="263" t="s">
        <v>162</v>
      </c>
      <c r="L800" s="268"/>
      <c r="M800" s="269" t="s">
        <v>1</v>
      </c>
      <c r="N800" s="270" t="s">
        <v>42</v>
      </c>
      <c r="O800" s="92"/>
      <c r="P800" s="228">
        <f>O800*H800</f>
        <v>0</v>
      </c>
      <c r="Q800" s="228">
        <v>0.002</v>
      </c>
      <c r="R800" s="228">
        <f>Q800*H800</f>
        <v>0.10727200000000001</v>
      </c>
      <c r="S800" s="228">
        <v>0</v>
      </c>
      <c r="T800" s="229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30" t="s">
        <v>387</v>
      </c>
      <c r="AT800" s="230" t="s">
        <v>241</v>
      </c>
      <c r="AU800" s="230" t="s">
        <v>164</v>
      </c>
      <c r="AY800" s="18" t="s">
        <v>156</v>
      </c>
      <c r="BE800" s="231">
        <f>IF(N800="základní",J800,0)</f>
        <v>0</v>
      </c>
      <c r="BF800" s="231">
        <f>IF(N800="snížená",J800,0)</f>
        <v>0</v>
      </c>
      <c r="BG800" s="231">
        <f>IF(N800="zákl. přenesená",J800,0)</f>
        <v>0</v>
      </c>
      <c r="BH800" s="231">
        <f>IF(N800="sníž. přenesená",J800,0)</f>
        <v>0</v>
      </c>
      <c r="BI800" s="231">
        <f>IF(N800="nulová",J800,0)</f>
        <v>0</v>
      </c>
      <c r="BJ800" s="18" t="s">
        <v>164</v>
      </c>
      <c r="BK800" s="231">
        <f>ROUND(I800*H800,2)</f>
        <v>0</v>
      </c>
      <c r="BL800" s="18" t="s">
        <v>273</v>
      </c>
      <c r="BM800" s="230" t="s">
        <v>1024</v>
      </c>
    </row>
    <row r="801" s="2" customFormat="1">
      <c r="A801" s="39"/>
      <c r="B801" s="40"/>
      <c r="C801" s="41"/>
      <c r="D801" s="232" t="s">
        <v>166</v>
      </c>
      <c r="E801" s="41"/>
      <c r="F801" s="233" t="s">
        <v>1023</v>
      </c>
      <c r="G801" s="41"/>
      <c r="H801" s="41"/>
      <c r="I801" s="234"/>
      <c r="J801" s="41"/>
      <c r="K801" s="41"/>
      <c r="L801" s="45"/>
      <c r="M801" s="235"/>
      <c r="N801" s="236"/>
      <c r="O801" s="92"/>
      <c r="P801" s="92"/>
      <c r="Q801" s="92"/>
      <c r="R801" s="92"/>
      <c r="S801" s="92"/>
      <c r="T801" s="93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166</v>
      </c>
      <c r="AU801" s="18" t="s">
        <v>164</v>
      </c>
    </row>
    <row r="802" s="13" customFormat="1">
      <c r="A802" s="13"/>
      <c r="B802" s="239"/>
      <c r="C802" s="240"/>
      <c r="D802" s="232" t="s">
        <v>170</v>
      </c>
      <c r="E802" s="240"/>
      <c r="F802" s="242" t="s">
        <v>1020</v>
      </c>
      <c r="G802" s="240"/>
      <c r="H802" s="243">
        <v>53.636000000000003</v>
      </c>
      <c r="I802" s="244"/>
      <c r="J802" s="240"/>
      <c r="K802" s="240"/>
      <c r="L802" s="245"/>
      <c r="M802" s="246"/>
      <c r="N802" s="247"/>
      <c r="O802" s="247"/>
      <c r="P802" s="247"/>
      <c r="Q802" s="247"/>
      <c r="R802" s="247"/>
      <c r="S802" s="247"/>
      <c r="T802" s="24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9" t="s">
        <v>170</v>
      </c>
      <c r="AU802" s="249" t="s">
        <v>164</v>
      </c>
      <c r="AV802" s="13" t="s">
        <v>164</v>
      </c>
      <c r="AW802" s="13" t="s">
        <v>4</v>
      </c>
      <c r="AX802" s="13" t="s">
        <v>84</v>
      </c>
      <c r="AY802" s="249" t="s">
        <v>156</v>
      </c>
    </row>
    <row r="803" s="2" customFormat="1" ht="24.15" customHeight="1">
      <c r="A803" s="39"/>
      <c r="B803" s="40"/>
      <c r="C803" s="219" t="s">
        <v>1025</v>
      </c>
      <c r="D803" s="219" t="s">
        <v>158</v>
      </c>
      <c r="E803" s="220" t="s">
        <v>1026</v>
      </c>
      <c r="F803" s="221" t="s">
        <v>1027</v>
      </c>
      <c r="G803" s="222" t="s">
        <v>991</v>
      </c>
      <c r="H803" s="292"/>
      <c r="I803" s="224"/>
      <c r="J803" s="225">
        <f>ROUND(I803*H803,2)</f>
        <v>0</v>
      </c>
      <c r="K803" s="221" t="s">
        <v>162</v>
      </c>
      <c r="L803" s="45"/>
      <c r="M803" s="226" t="s">
        <v>1</v>
      </c>
      <c r="N803" s="227" t="s">
        <v>42</v>
      </c>
      <c r="O803" s="92"/>
      <c r="P803" s="228">
        <f>O803*H803</f>
        <v>0</v>
      </c>
      <c r="Q803" s="228">
        <v>0</v>
      </c>
      <c r="R803" s="228">
        <f>Q803*H803</f>
        <v>0</v>
      </c>
      <c r="S803" s="228">
        <v>0</v>
      </c>
      <c r="T803" s="229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30" t="s">
        <v>273</v>
      </c>
      <c r="AT803" s="230" t="s">
        <v>158</v>
      </c>
      <c r="AU803" s="230" t="s">
        <v>164</v>
      </c>
      <c r="AY803" s="18" t="s">
        <v>156</v>
      </c>
      <c r="BE803" s="231">
        <f>IF(N803="základní",J803,0)</f>
        <v>0</v>
      </c>
      <c r="BF803" s="231">
        <f>IF(N803="snížená",J803,0)</f>
        <v>0</v>
      </c>
      <c r="BG803" s="231">
        <f>IF(N803="zákl. přenesená",J803,0)</f>
        <v>0</v>
      </c>
      <c r="BH803" s="231">
        <f>IF(N803="sníž. přenesená",J803,0)</f>
        <v>0</v>
      </c>
      <c r="BI803" s="231">
        <f>IF(N803="nulová",J803,0)</f>
        <v>0</v>
      </c>
      <c r="BJ803" s="18" t="s">
        <v>164</v>
      </c>
      <c r="BK803" s="231">
        <f>ROUND(I803*H803,2)</f>
        <v>0</v>
      </c>
      <c r="BL803" s="18" t="s">
        <v>273</v>
      </c>
      <c r="BM803" s="230" t="s">
        <v>1028</v>
      </c>
    </row>
    <row r="804" s="2" customFormat="1">
      <c r="A804" s="39"/>
      <c r="B804" s="40"/>
      <c r="C804" s="41"/>
      <c r="D804" s="232" t="s">
        <v>166</v>
      </c>
      <c r="E804" s="41"/>
      <c r="F804" s="233" t="s">
        <v>1029</v>
      </c>
      <c r="G804" s="41"/>
      <c r="H804" s="41"/>
      <c r="I804" s="234"/>
      <c r="J804" s="41"/>
      <c r="K804" s="41"/>
      <c r="L804" s="45"/>
      <c r="M804" s="235"/>
      <c r="N804" s="236"/>
      <c r="O804" s="92"/>
      <c r="P804" s="92"/>
      <c r="Q804" s="92"/>
      <c r="R804" s="92"/>
      <c r="S804" s="92"/>
      <c r="T804" s="93"/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T804" s="18" t="s">
        <v>166</v>
      </c>
      <c r="AU804" s="18" t="s">
        <v>164</v>
      </c>
    </row>
    <row r="805" s="2" customFormat="1">
      <c r="A805" s="39"/>
      <c r="B805" s="40"/>
      <c r="C805" s="41"/>
      <c r="D805" s="237" t="s">
        <v>168</v>
      </c>
      <c r="E805" s="41"/>
      <c r="F805" s="238" t="s">
        <v>1030</v>
      </c>
      <c r="G805" s="41"/>
      <c r="H805" s="41"/>
      <c r="I805" s="234"/>
      <c r="J805" s="41"/>
      <c r="K805" s="41"/>
      <c r="L805" s="45"/>
      <c r="M805" s="235"/>
      <c r="N805" s="236"/>
      <c r="O805" s="92"/>
      <c r="P805" s="92"/>
      <c r="Q805" s="92"/>
      <c r="R805" s="92"/>
      <c r="S805" s="92"/>
      <c r="T805" s="93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168</v>
      </c>
      <c r="AU805" s="18" t="s">
        <v>164</v>
      </c>
    </row>
    <row r="806" s="12" customFormat="1" ht="22.8" customHeight="1">
      <c r="A806" s="12"/>
      <c r="B806" s="203"/>
      <c r="C806" s="204"/>
      <c r="D806" s="205" t="s">
        <v>75</v>
      </c>
      <c r="E806" s="217" t="s">
        <v>1031</v>
      </c>
      <c r="F806" s="217" t="s">
        <v>1032</v>
      </c>
      <c r="G806" s="204"/>
      <c r="H806" s="204"/>
      <c r="I806" s="207"/>
      <c r="J806" s="218">
        <f>BK806</f>
        <v>0</v>
      </c>
      <c r="K806" s="204"/>
      <c r="L806" s="209"/>
      <c r="M806" s="210"/>
      <c r="N806" s="211"/>
      <c r="O806" s="211"/>
      <c r="P806" s="212">
        <f>SUM(P807:P838)</f>
        <v>0</v>
      </c>
      <c r="Q806" s="211"/>
      <c r="R806" s="212">
        <f>SUM(R807:R838)</f>
        <v>0.085631499999999999</v>
      </c>
      <c r="S806" s="211"/>
      <c r="T806" s="213">
        <f>SUM(T807:T838)</f>
        <v>0</v>
      </c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R806" s="214" t="s">
        <v>164</v>
      </c>
      <c r="AT806" s="215" t="s">
        <v>75</v>
      </c>
      <c r="AU806" s="215" t="s">
        <v>84</v>
      </c>
      <c r="AY806" s="214" t="s">
        <v>156</v>
      </c>
      <c r="BK806" s="216">
        <f>SUM(BK807:BK838)</f>
        <v>0</v>
      </c>
    </row>
    <row r="807" s="2" customFormat="1" ht="21.75" customHeight="1">
      <c r="A807" s="39"/>
      <c r="B807" s="40"/>
      <c r="C807" s="219" t="s">
        <v>1033</v>
      </c>
      <c r="D807" s="219" t="s">
        <v>158</v>
      </c>
      <c r="E807" s="220" t="s">
        <v>1034</v>
      </c>
      <c r="F807" s="221" t="s">
        <v>1035</v>
      </c>
      <c r="G807" s="222" t="s">
        <v>256</v>
      </c>
      <c r="H807" s="223">
        <v>1.5</v>
      </c>
      <c r="I807" s="224"/>
      <c r="J807" s="225">
        <f>ROUND(I807*H807,2)</f>
        <v>0</v>
      </c>
      <c r="K807" s="221" t="s">
        <v>1</v>
      </c>
      <c r="L807" s="45"/>
      <c r="M807" s="226" t="s">
        <v>1</v>
      </c>
      <c r="N807" s="227" t="s">
        <v>42</v>
      </c>
      <c r="O807" s="92"/>
      <c r="P807" s="228">
        <f>O807*H807</f>
        <v>0</v>
      </c>
      <c r="Q807" s="228">
        <v>0.0012899999999999999</v>
      </c>
      <c r="R807" s="228">
        <f>Q807*H807</f>
        <v>0.0019349999999999999</v>
      </c>
      <c r="S807" s="228">
        <v>0</v>
      </c>
      <c r="T807" s="229">
        <f>S807*H807</f>
        <v>0</v>
      </c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R807" s="230" t="s">
        <v>273</v>
      </c>
      <c r="AT807" s="230" t="s">
        <v>158</v>
      </c>
      <c r="AU807" s="230" t="s">
        <v>164</v>
      </c>
      <c r="AY807" s="18" t="s">
        <v>156</v>
      </c>
      <c r="BE807" s="231">
        <f>IF(N807="základní",J807,0)</f>
        <v>0</v>
      </c>
      <c r="BF807" s="231">
        <f>IF(N807="snížená",J807,0)</f>
        <v>0</v>
      </c>
      <c r="BG807" s="231">
        <f>IF(N807="zákl. přenesená",J807,0)</f>
        <v>0</v>
      </c>
      <c r="BH807" s="231">
        <f>IF(N807="sníž. přenesená",J807,0)</f>
        <v>0</v>
      </c>
      <c r="BI807" s="231">
        <f>IF(N807="nulová",J807,0)</f>
        <v>0</v>
      </c>
      <c r="BJ807" s="18" t="s">
        <v>164</v>
      </c>
      <c r="BK807" s="231">
        <f>ROUND(I807*H807,2)</f>
        <v>0</v>
      </c>
      <c r="BL807" s="18" t="s">
        <v>273</v>
      </c>
      <c r="BM807" s="230" t="s">
        <v>1036</v>
      </c>
    </row>
    <row r="808" s="2" customFormat="1">
      <c r="A808" s="39"/>
      <c r="B808" s="40"/>
      <c r="C808" s="41"/>
      <c r="D808" s="232" t="s">
        <v>166</v>
      </c>
      <c r="E808" s="41"/>
      <c r="F808" s="233" t="s">
        <v>1035</v>
      </c>
      <c r="G808" s="41"/>
      <c r="H808" s="41"/>
      <c r="I808" s="234"/>
      <c r="J808" s="41"/>
      <c r="K808" s="41"/>
      <c r="L808" s="45"/>
      <c r="M808" s="235"/>
      <c r="N808" s="236"/>
      <c r="O808" s="92"/>
      <c r="P808" s="92"/>
      <c r="Q808" s="92"/>
      <c r="R808" s="92"/>
      <c r="S808" s="92"/>
      <c r="T808" s="93"/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T808" s="18" t="s">
        <v>166</v>
      </c>
      <c r="AU808" s="18" t="s">
        <v>164</v>
      </c>
    </row>
    <row r="809" s="2" customFormat="1" ht="21.75" customHeight="1">
      <c r="A809" s="39"/>
      <c r="B809" s="40"/>
      <c r="C809" s="219" t="s">
        <v>1037</v>
      </c>
      <c r="D809" s="219" t="s">
        <v>158</v>
      </c>
      <c r="E809" s="220" t="s">
        <v>1038</v>
      </c>
      <c r="F809" s="221" t="s">
        <v>1039</v>
      </c>
      <c r="G809" s="222" t="s">
        <v>256</v>
      </c>
      <c r="H809" s="223">
        <v>15.4</v>
      </c>
      <c r="I809" s="224"/>
      <c r="J809" s="225">
        <f>ROUND(I809*H809,2)</f>
        <v>0</v>
      </c>
      <c r="K809" s="221" t="s">
        <v>1</v>
      </c>
      <c r="L809" s="45"/>
      <c r="M809" s="226" t="s">
        <v>1</v>
      </c>
      <c r="N809" s="227" t="s">
        <v>42</v>
      </c>
      <c r="O809" s="92"/>
      <c r="P809" s="228">
        <f>O809*H809</f>
        <v>0</v>
      </c>
      <c r="Q809" s="228">
        <v>0.0018</v>
      </c>
      <c r="R809" s="228">
        <f>Q809*H809</f>
        <v>0.027720000000000002</v>
      </c>
      <c r="S809" s="228">
        <v>0</v>
      </c>
      <c r="T809" s="229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30" t="s">
        <v>273</v>
      </c>
      <c r="AT809" s="230" t="s">
        <v>158</v>
      </c>
      <c r="AU809" s="230" t="s">
        <v>164</v>
      </c>
      <c r="AY809" s="18" t="s">
        <v>156</v>
      </c>
      <c r="BE809" s="231">
        <f>IF(N809="základní",J809,0)</f>
        <v>0</v>
      </c>
      <c r="BF809" s="231">
        <f>IF(N809="snížená",J809,0)</f>
        <v>0</v>
      </c>
      <c r="BG809" s="231">
        <f>IF(N809="zákl. přenesená",J809,0)</f>
        <v>0</v>
      </c>
      <c r="BH809" s="231">
        <f>IF(N809="sníž. přenesená",J809,0)</f>
        <v>0</v>
      </c>
      <c r="BI809" s="231">
        <f>IF(N809="nulová",J809,0)</f>
        <v>0</v>
      </c>
      <c r="BJ809" s="18" t="s">
        <v>164</v>
      </c>
      <c r="BK809" s="231">
        <f>ROUND(I809*H809,2)</f>
        <v>0</v>
      </c>
      <c r="BL809" s="18" t="s">
        <v>273</v>
      </c>
      <c r="BM809" s="230" t="s">
        <v>1040</v>
      </c>
    </row>
    <row r="810" s="2" customFormat="1">
      <c r="A810" s="39"/>
      <c r="B810" s="40"/>
      <c r="C810" s="41"/>
      <c r="D810" s="232" t="s">
        <v>166</v>
      </c>
      <c r="E810" s="41"/>
      <c r="F810" s="233" t="s">
        <v>1039</v>
      </c>
      <c r="G810" s="41"/>
      <c r="H810" s="41"/>
      <c r="I810" s="234"/>
      <c r="J810" s="41"/>
      <c r="K810" s="41"/>
      <c r="L810" s="45"/>
      <c r="M810" s="235"/>
      <c r="N810" s="236"/>
      <c r="O810" s="92"/>
      <c r="P810" s="92"/>
      <c r="Q810" s="92"/>
      <c r="R810" s="92"/>
      <c r="S810" s="92"/>
      <c r="T810" s="93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T810" s="18" t="s">
        <v>166</v>
      </c>
      <c r="AU810" s="18" t="s">
        <v>164</v>
      </c>
    </row>
    <row r="811" s="2" customFormat="1" ht="16.5" customHeight="1">
      <c r="A811" s="39"/>
      <c r="B811" s="40"/>
      <c r="C811" s="219" t="s">
        <v>1041</v>
      </c>
      <c r="D811" s="219" t="s">
        <v>158</v>
      </c>
      <c r="E811" s="220" t="s">
        <v>1042</v>
      </c>
      <c r="F811" s="221" t="s">
        <v>1043</v>
      </c>
      <c r="G811" s="222" t="s">
        <v>256</v>
      </c>
      <c r="H811" s="223">
        <v>4.5</v>
      </c>
      <c r="I811" s="224"/>
      <c r="J811" s="225">
        <f>ROUND(I811*H811,2)</f>
        <v>0</v>
      </c>
      <c r="K811" s="221" t="s">
        <v>162</v>
      </c>
      <c r="L811" s="45"/>
      <c r="M811" s="226" t="s">
        <v>1</v>
      </c>
      <c r="N811" s="227" t="s">
        <v>42</v>
      </c>
      <c r="O811" s="92"/>
      <c r="P811" s="228">
        <f>O811*H811</f>
        <v>0</v>
      </c>
      <c r="Q811" s="228">
        <v>0.00076000000000000004</v>
      </c>
      <c r="R811" s="228">
        <f>Q811*H811</f>
        <v>0.0034200000000000003</v>
      </c>
      <c r="S811" s="228">
        <v>0</v>
      </c>
      <c r="T811" s="229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30" t="s">
        <v>273</v>
      </c>
      <c r="AT811" s="230" t="s">
        <v>158</v>
      </c>
      <c r="AU811" s="230" t="s">
        <v>164</v>
      </c>
      <c r="AY811" s="18" t="s">
        <v>156</v>
      </c>
      <c r="BE811" s="231">
        <f>IF(N811="základní",J811,0)</f>
        <v>0</v>
      </c>
      <c r="BF811" s="231">
        <f>IF(N811="snížená",J811,0)</f>
        <v>0</v>
      </c>
      <c r="BG811" s="231">
        <f>IF(N811="zákl. přenesená",J811,0)</f>
        <v>0</v>
      </c>
      <c r="BH811" s="231">
        <f>IF(N811="sníž. přenesená",J811,0)</f>
        <v>0</v>
      </c>
      <c r="BI811" s="231">
        <f>IF(N811="nulová",J811,0)</f>
        <v>0</v>
      </c>
      <c r="BJ811" s="18" t="s">
        <v>164</v>
      </c>
      <c r="BK811" s="231">
        <f>ROUND(I811*H811,2)</f>
        <v>0</v>
      </c>
      <c r="BL811" s="18" t="s">
        <v>273</v>
      </c>
      <c r="BM811" s="230" t="s">
        <v>1044</v>
      </c>
    </row>
    <row r="812" s="2" customFormat="1">
      <c r="A812" s="39"/>
      <c r="B812" s="40"/>
      <c r="C812" s="41"/>
      <c r="D812" s="232" t="s">
        <v>166</v>
      </c>
      <c r="E812" s="41"/>
      <c r="F812" s="233" t="s">
        <v>1045</v>
      </c>
      <c r="G812" s="41"/>
      <c r="H812" s="41"/>
      <c r="I812" s="234"/>
      <c r="J812" s="41"/>
      <c r="K812" s="41"/>
      <c r="L812" s="45"/>
      <c r="M812" s="235"/>
      <c r="N812" s="236"/>
      <c r="O812" s="92"/>
      <c r="P812" s="92"/>
      <c r="Q812" s="92"/>
      <c r="R812" s="92"/>
      <c r="S812" s="92"/>
      <c r="T812" s="93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T812" s="18" t="s">
        <v>166</v>
      </c>
      <c r="AU812" s="18" t="s">
        <v>164</v>
      </c>
    </row>
    <row r="813" s="2" customFormat="1">
      <c r="A813" s="39"/>
      <c r="B813" s="40"/>
      <c r="C813" s="41"/>
      <c r="D813" s="237" t="s">
        <v>168</v>
      </c>
      <c r="E813" s="41"/>
      <c r="F813" s="238" t="s">
        <v>1046</v>
      </c>
      <c r="G813" s="41"/>
      <c r="H813" s="41"/>
      <c r="I813" s="234"/>
      <c r="J813" s="41"/>
      <c r="K813" s="41"/>
      <c r="L813" s="45"/>
      <c r="M813" s="235"/>
      <c r="N813" s="236"/>
      <c r="O813" s="92"/>
      <c r="P813" s="92"/>
      <c r="Q813" s="92"/>
      <c r="R813" s="92"/>
      <c r="S813" s="92"/>
      <c r="T813" s="93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T813" s="18" t="s">
        <v>168</v>
      </c>
      <c r="AU813" s="18" t="s">
        <v>164</v>
      </c>
    </row>
    <row r="814" s="2" customFormat="1" ht="21.75" customHeight="1">
      <c r="A814" s="39"/>
      <c r="B814" s="40"/>
      <c r="C814" s="219" t="s">
        <v>1047</v>
      </c>
      <c r="D814" s="219" t="s">
        <v>158</v>
      </c>
      <c r="E814" s="220" t="s">
        <v>1048</v>
      </c>
      <c r="F814" s="221" t="s">
        <v>1049</v>
      </c>
      <c r="G814" s="222" t="s">
        <v>256</v>
      </c>
      <c r="H814" s="223">
        <v>11.699999999999999</v>
      </c>
      <c r="I814" s="224"/>
      <c r="J814" s="225">
        <f>ROUND(I814*H814,2)</f>
        <v>0</v>
      </c>
      <c r="K814" s="221" t="s">
        <v>1</v>
      </c>
      <c r="L814" s="45"/>
      <c r="M814" s="226" t="s">
        <v>1</v>
      </c>
      <c r="N814" s="227" t="s">
        <v>42</v>
      </c>
      <c r="O814" s="92"/>
      <c r="P814" s="228">
        <f>O814*H814</f>
        <v>0</v>
      </c>
      <c r="Q814" s="228">
        <v>0.0012999999999999999</v>
      </c>
      <c r="R814" s="228">
        <f>Q814*H814</f>
        <v>0.015209999999999998</v>
      </c>
      <c r="S814" s="228">
        <v>0</v>
      </c>
      <c r="T814" s="229">
        <f>S814*H814</f>
        <v>0</v>
      </c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R814" s="230" t="s">
        <v>273</v>
      </c>
      <c r="AT814" s="230" t="s">
        <v>158</v>
      </c>
      <c r="AU814" s="230" t="s">
        <v>164</v>
      </c>
      <c r="AY814" s="18" t="s">
        <v>156</v>
      </c>
      <c r="BE814" s="231">
        <f>IF(N814="základní",J814,0)</f>
        <v>0</v>
      </c>
      <c r="BF814" s="231">
        <f>IF(N814="snížená",J814,0)</f>
        <v>0</v>
      </c>
      <c r="BG814" s="231">
        <f>IF(N814="zákl. přenesená",J814,0)</f>
        <v>0</v>
      </c>
      <c r="BH814" s="231">
        <f>IF(N814="sníž. přenesená",J814,0)</f>
        <v>0</v>
      </c>
      <c r="BI814" s="231">
        <f>IF(N814="nulová",J814,0)</f>
        <v>0</v>
      </c>
      <c r="BJ814" s="18" t="s">
        <v>164</v>
      </c>
      <c r="BK814" s="231">
        <f>ROUND(I814*H814,2)</f>
        <v>0</v>
      </c>
      <c r="BL814" s="18" t="s">
        <v>273</v>
      </c>
      <c r="BM814" s="230" t="s">
        <v>1050</v>
      </c>
    </row>
    <row r="815" s="2" customFormat="1">
      <c r="A815" s="39"/>
      <c r="B815" s="40"/>
      <c r="C815" s="41"/>
      <c r="D815" s="232" t="s">
        <v>166</v>
      </c>
      <c r="E815" s="41"/>
      <c r="F815" s="233" t="s">
        <v>1049</v>
      </c>
      <c r="G815" s="41"/>
      <c r="H815" s="41"/>
      <c r="I815" s="234"/>
      <c r="J815" s="41"/>
      <c r="K815" s="41"/>
      <c r="L815" s="45"/>
      <c r="M815" s="235"/>
      <c r="N815" s="236"/>
      <c r="O815" s="92"/>
      <c r="P815" s="92"/>
      <c r="Q815" s="92"/>
      <c r="R815" s="92"/>
      <c r="S815" s="92"/>
      <c r="T815" s="93"/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T815" s="18" t="s">
        <v>166</v>
      </c>
      <c r="AU815" s="18" t="s">
        <v>164</v>
      </c>
    </row>
    <row r="816" s="2" customFormat="1" ht="24.15" customHeight="1">
      <c r="A816" s="39"/>
      <c r="B816" s="40"/>
      <c r="C816" s="219" t="s">
        <v>1051</v>
      </c>
      <c r="D816" s="219" t="s">
        <v>158</v>
      </c>
      <c r="E816" s="220" t="s">
        <v>1052</v>
      </c>
      <c r="F816" s="221" t="s">
        <v>1053</v>
      </c>
      <c r="G816" s="222" t="s">
        <v>256</v>
      </c>
      <c r="H816" s="223">
        <v>4.7999999999999998</v>
      </c>
      <c r="I816" s="224"/>
      <c r="J816" s="225">
        <f>ROUND(I816*H816,2)</f>
        <v>0</v>
      </c>
      <c r="K816" s="221" t="s">
        <v>1</v>
      </c>
      <c r="L816" s="45"/>
      <c r="M816" s="226" t="s">
        <v>1</v>
      </c>
      <c r="N816" s="227" t="s">
        <v>42</v>
      </c>
      <c r="O816" s="92"/>
      <c r="P816" s="228">
        <f>O816*H816</f>
        <v>0</v>
      </c>
      <c r="Q816" s="228">
        <v>0.00042999999999999999</v>
      </c>
      <c r="R816" s="228">
        <f>Q816*H816</f>
        <v>0.0020639999999999999</v>
      </c>
      <c r="S816" s="228">
        <v>0</v>
      </c>
      <c r="T816" s="229">
        <f>S816*H816</f>
        <v>0</v>
      </c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R816" s="230" t="s">
        <v>273</v>
      </c>
      <c r="AT816" s="230" t="s">
        <v>158</v>
      </c>
      <c r="AU816" s="230" t="s">
        <v>164</v>
      </c>
      <c r="AY816" s="18" t="s">
        <v>156</v>
      </c>
      <c r="BE816" s="231">
        <f>IF(N816="základní",J816,0)</f>
        <v>0</v>
      </c>
      <c r="BF816" s="231">
        <f>IF(N816="snížená",J816,0)</f>
        <v>0</v>
      </c>
      <c r="BG816" s="231">
        <f>IF(N816="zákl. přenesená",J816,0)</f>
        <v>0</v>
      </c>
      <c r="BH816" s="231">
        <f>IF(N816="sníž. přenesená",J816,0)</f>
        <v>0</v>
      </c>
      <c r="BI816" s="231">
        <f>IF(N816="nulová",J816,0)</f>
        <v>0</v>
      </c>
      <c r="BJ816" s="18" t="s">
        <v>164</v>
      </c>
      <c r="BK816" s="231">
        <f>ROUND(I816*H816,2)</f>
        <v>0</v>
      </c>
      <c r="BL816" s="18" t="s">
        <v>273</v>
      </c>
      <c r="BM816" s="230" t="s">
        <v>1054</v>
      </c>
    </row>
    <row r="817" s="2" customFormat="1">
      <c r="A817" s="39"/>
      <c r="B817" s="40"/>
      <c r="C817" s="41"/>
      <c r="D817" s="232" t="s">
        <v>166</v>
      </c>
      <c r="E817" s="41"/>
      <c r="F817" s="233" t="s">
        <v>1053</v>
      </c>
      <c r="G817" s="41"/>
      <c r="H817" s="41"/>
      <c r="I817" s="234"/>
      <c r="J817" s="41"/>
      <c r="K817" s="41"/>
      <c r="L817" s="45"/>
      <c r="M817" s="235"/>
      <c r="N817" s="236"/>
      <c r="O817" s="92"/>
      <c r="P817" s="92"/>
      <c r="Q817" s="92"/>
      <c r="R817" s="92"/>
      <c r="S817" s="92"/>
      <c r="T817" s="93"/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T817" s="18" t="s">
        <v>166</v>
      </c>
      <c r="AU817" s="18" t="s">
        <v>164</v>
      </c>
    </row>
    <row r="818" s="2" customFormat="1" ht="24.15" customHeight="1">
      <c r="A818" s="39"/>
      <c r="B818" s="40"/>
      <c r="C818" s="219" t="s">
        <v>1055</v>
      </c>
      <c r="D818" s="219" t="s">
        <v>158</v>
      </c>
      <c r="E818" s="220" t="s">
        <v>1056</v>
      </c>
      <c r="F818" s="221" t="s">
        <v>1057</v>
      </c>
      <c r="G818" s="222" t="s">
        <v>256</v>
      </c>
      <c r="H818" s="223">
        <v>11.25</v>
      </c>
      <c r="I818" s="224"/>
      <c r="J818" s="225">
        <f>ROUND(I818*H818,2)</f>
        <v>0</v>
      </c>
      <c r="K818" s="221" t="s">
        <v>1</v>
      </c>
      <c r="L818" s="45"/>
      <c r="M818" s="226" t="s">
        <v>1</v>
      </c>
      <c r="N818" s="227" t="s">
        <v>42</v>
      </c>
      <c r="O818" s="92"/>
      <c r="P818" s="228">
        <f>O818*H818</f>
        <v>0</v>
      </c>
      <c r="Q818" s="228">
        <v>0.00050000000000000001</v>
      </c>
      <c r="R818" s="228">
        <f>Q818*H818</f>
        <v>0.0056249999999999998</v>
      </c>
      <c r="S818" s="228">
        <v>0</v>
      </c>
      <c r="T818" s="229">
        <f>S818*H818</f>
        <v>0</v>
      </c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R818" s="230" t="s">
        <v>273</v>
      </c>
      <c r="AT818" s="230" t="s">
        <v>158</v>
      </c>
      <c r="AU818" s="230" t="s">
        <v>164</v>
      </c>
      <c r="AY818" s="18" t="s">
        <v>156</v>
      </c>
      <c r="BE818" s="231">
        <f>IF(N818="základní",J818,0)</f>
        <v>0</v>
      </c>
      <c r="BF818" s="231">
        <f>IF(N818="snížená",J818,0)</f>
        <v>0</v>
      </c>
      <c r="BG818" s="231">
        <f>IF(N818="zákl. přenesená",J818,0)</f>
        <v>0</v>
      </c>
      <c r="BH818" s="231">
        <f>IF(N818="sníž. přenesená",J818,0)</f>
        <v>0</v>
      </c>
      <c r="BI818" s="231">
        <f>IF(N818="nulová",J818,0)</f>
        <v>0</v>
      </c>
      <c r="BJ818" s="18" t="s">
        <v>164</v>
      </c>
      <c r="BK818" s="231">
        <f>ROUND(I818*H818,2)</f>
        <v>0</v>
      </c>
      <c r="BL818" s="18" t="s">
        <v>273</v>
      </c>
      <c r="BM818" s="230" t="s">
        <v>1058</v>
      </c>
    </row>
    <row r="819" s="2" customFormat="1">
      <c r="A819" s="39"/>
      <c r="B819" s="40"/>
      <c r="C819" s="41"/>
      <c r="D819" s="232" t="s">
        <v>166</v>
      </c>
      <c r="E819" s="41"/>
      <c r="F819" s="233" t="s">
        <v>1057</v>
      </c>
      <c r="G819" s="41"/>
      <c r="H819" s="41"/>
      <c r="I819" s="234"/>
      <c r="J819" s="41"/>
      <c r="K819" s="41"/>
      <c r="L819" s="45"/>
      <c r="M819" s="235"/>
      <c r="N819" s="236"/>
      <c r="O819" s="92"/>
      <c r="P819" s="92"/>
      <c r="Q819" s="92"/>
      <c r="R819" s="92"/>
      <c r="S819" s="92"/>
      <c r="T819" s="93"/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T819" s="18" t="s">
        <v>166</v>
      </c>
      <c r="AU819" s="18" t="s">
        <v>164</v>
      </c>
    </row>
    <row r="820" s="2" customFormat="1" ht="24.15" customHeight="1">
      <c r="A820" s="39"/>
      <c r="B820" s="40"/>
      <c r="C820" s="219" t="s">
        <v>1059</v>
      </c>
      <c r="D820" s="219" t="s">
        <v>158</v>
      </c>
      <c r="E820" s="220" t="s">
        <v>1060</v>
      </c>
      <c r="F820" s="221" t="s">
        <v>1061</v>
      </c>
      <c r="G820" s="222" t="s">
        <v>256</v>
      </c>
      <c r="H820" s="223">
        <v>14.25</v>
      </c>
      <c r="I820" s="224"/>
      <c r="J820" s="225">
        <f>ROUND(I820*H820,2)</f>
        <v>0</v>
      </c>
      <c r="K820" s="221" t="s">
        <v>1</v>
      </c>
      <c r="L820" s="45"/>
      <c r="M820" s="226" t="s">
        <v>1</v>
      </c>
      <c r="N820" s="227" t="s">
        <v>42</v>
      </c>
      <c r="O820" s="92"/>
      <c r="P820" s="228">
        <f>O820*H820</f>
        <v>0</v>
      </c>
      <c r="Q820" s="228">
        <v>0.0014300000000000001</v>
      </c>
      <c r="R820" s="228">
        <f>Q820*H820</f>
        <v>0.0203775</v>
      </c>
      <c r="S820" s="228">
        <v>0</v>
      </c>
      <c r="T820" s="229">
        <f>S820*H820</f>
        <v>0</v>
      </c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R820" s="230" t="s">
        <v>273</v>
      </c>
      <c r="AT820" s="230" t="s">
        <v>158</v>
      </c>
      <c r="AU820" s="230" t="s">
        <v>164</v>
      </c>
      <c r="AY820" s="18" t="s">
        <v>156</v>
      </c>
      <c r="BE820" s="231">
        <f>IF(N820="základní",J820,0)</f>
        <v>0</v>
      </c>
      <c r="BF820" s="231">
        <f>IF(N820="snížená",J820,0)</f>
        <v>0</v>
      </c>
      <c r="BG820" s="231">
        <f>IF(N820="zákl. přenesená",J820,0)</f>
        <v>0</v>
      </c>
      <c r="BH820" s="231">
        <f>IF(N820="sníž. přenesená",J820,0)</f>
        <v>0</v>
      </c>
      <c r="BI820" s="231">
        <f>IF(N820="nulová",J820,0)</f>
        <v>0</v>
      </c>
      <c r="BJ820" s="18" t="s">
        <v>164</v>
      </c>
      <c r="BK820" s="231">
        <f>ROUND(I820*H820,2)</f>
        <v>0</v>
      </c>
      <c r="BL820" s="18" t="s">
        <v>273</v>
      </c>
      <c r="BM820" s="230" t="s">
        <v>1062</v>
      </c>
    </row>
    <row r="821" s="2" customFormat="1">
      <c r="A821" s="39"/>
      <c r="B821" s="40"/>
      <c r="C821" s="41"/>
      <c r="D821" s="232" t="s">
        <v>166</v>
      </c>
      <c r="E821" s="41"/>
      <c r="F821" s="233" t="s">
        <v>1061</v>
      </c>
      <c r="G821" s="41"/>
      <c r="H821" s="41"/>
      <c r="I821" s="234"/>
      <c r="J821" s="41"/>
      <c r="K821" s="41"/>
      <c r="L821" s="45"/>
      <c r="M821" s="235"/>
      <c r="N821" s="236"/>
      <c r="O821" s="92"/>
      <c r="P821" s="92"/>
      <c r="Q821" s="92"/>
      <c r="R821" s="92"/>
      <c r="S821" s="92"/>
      <c r="T821" s="93"/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T821" s="18" t="s">
        <v>166</v>
      </c>
      <c r="AU821" s="18" t="s">
        <v>164</v>
      </c>
    </row>
    <row r="822" s="2" customFormat="1" ht="21.75" customHeight="1">
      <c r="A822" s="39"/>
      <c r="B822" s="40"/>
      <c r="C822" s="219" t="s">
        <v>1063</v>
      </c>
      <c r="D822" s="219" t="s">
        <v>158</v>
      </c>
      <c r="E822" s="220" t="s">
        <v>1064</v>
      </c>
      <c r="F822" s="221" t="s">
        <v>1065</v>
      </c>
      <c r="G822" s="222" t="s">
        <v>256</v>
      </c>
      <c r="H822" s="223">
        <v>16</v>
      </c>
      <c r="I822" s="224"/>
      <c r="J822" s="225">
        <f>ROUND(I822*H822,2)</f>
        <v>0</v>
      </c>
      <c r="K822" s="221" t="s">
        <v>1</v>
      </c>
      <c r="L822" s="45"/>
      <c r="M822" s="226" t="s">
        <v>1</v>
      </c>
      <c r="N822" s="227" t="s">
        <v>42</v>
      </c>
      <c r="O822" s="92"/>
      <c r="P822" s="228">
        <f>O822*H822</f>
        <v>0</v>
      </c>
      <c r="Q822" s="228">
        <v>0.00058</v>
      </c>
      <c r="R822" s="228">
        <f>Q822*H822</f>
        <v>0.0092800000000000001</v>
      </c>
      <c r="S822" s="228">
        <v>0</v>
      </c>
      <c r="T822" s="229">
        <f>S822*H822</f>
        <v>0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30" t="s">
        <v>273</v>
      </c>
      <c r="AT822" s="230" t="s">
        <v>158</v>
      </c>
      <c r="AU822" s="230" t="s">
        <v>164</v>
      </c>
      <c r="AY822" s="18" t="s">
        <v>156</v>
      </c>
      <c r="BE822" s="231">
        <f>IF(N822="základní",J822,0)</f>
        <v>0</v>
      </c>
      <c r="BF822" s="231">
        <f>IF(N822="snížená",J822,0)</f>
        <v>0</v>
      </c>
      <c r="BG822" s="231">
        <f>IF(N822="zákl. přenesená",J822,0)</f>
        <v>0</v>
      </c>
      <c r="BH822" s="231">
        <f>IF(N822="sníž. přenesená",J822,0)</f>
        <v>0</v>
      </c>
      <c r="BI822" s="231">
        <f>IF(N822="nulová",J822,0)</f>
        <v>0</v>
      </c>
      <c r="BJ822" s="18" t="s">
        <v>164</v>
      </c>
      <c r="BK822" s="231">
        <f>ROUND(I822*H822,2)</f>
        <v>0</v>
      </c>
      <c r="BL822" s="18" t="s">
        <v>273</v>
      </c>
      <c r="BM822" s="230" t="s">
        <v>1066</v>
      </c>
    </row>
    <row r="823" s="2" customFormat="1">
      <c r="A823" s="39"/>
      <c r="B823" s="40"/>
      <c r="C823" s="41"/>
      <c r="D823" s="232" t="s">
        <v>166</v>
      </c>
      <c r="E823" s="41"/>
      <c r="F823" s="233" t="s">
        <v>1065</v>
      </c>
      <c r="G823" s="41"/>
      <c r="H823" s="41"/>
      <c r="I823" s="234"/>
      <c r="J823" s="41"/>
      <c r="K823" s="41"/>
      <c r="L823" s="45"/>
      <c r="M823" s="235"/>
      <c r="N823" s="236"/>
      <c r="O823" s="92"/>
      <c r="P823" s="92"/>
      <c r="Q823" s="92"/>
      <c r="R823" s="92"/>
      <c r="S823" s="92"/>
      <c r="T823" s="93"/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T823" s="18" t="s">
        <v>166</v>
      </c>
      <c r="AU823" s="18" t="s">
        <v>164</v>
      </c>
    </row>
    <row r="824" s="2" customFormat="1" ht="16.5" customHeight="1">
      <c r="A824" s="39"/>
      <c r="B824" s="40"/>
      <c r="C824" s="219" t="s">
        <v>1067</v>
      </c>
      <c r="D824" s="219" t="s">
        <v>158</v>
      </c>
      <c r="E824" s="220" t="s">
        <v>1068</v>
      </c>
      <c r="F824" s="221" t="s">
        <v>1069</v>
      </c>
      <c r="G824" s="222" t="s">
        <v>464</v>
      </c>
      <c r="H824" s="223">
        <v>2</v>
      </c>
      <c r="I824" s="224"/>
      <c r="J824" s="225">
        <f>ROUND(I824*H824,2)</f>
        <v>0</v>
      </c>
      <c r="K824" s="221" t="s">
        <v>162</v>
      </c>
      <c r="L824" s="45"/>
      <c r="M824" s="226" t="s">
        <v>1</v>
      </c>
      <c r="N824" s="227" t="s">
        <v>42</v>
      </c>
      <c r="O824" s="92"/>
      <c r="P824" s="228">
        <f>O824*H824</f>
        <v>0</v>
      </c>
      <c r="Q824" s="228">
        <v>0</v>
      </c>
      <c r="R824" s="228">
        <f>Q824*H824</f>
        <v>0</v>
      </c>
      <c r="S824" s="228">
        <v>0</v>
      </c>
      <c r="T824" s="229">
        <f>S824*H824</f>
        <v>0</v>
      </c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R824" s="230" t="s">
        <v>273</v>
      </c>
      <c r="AT824" s="230" t="s">
        <v>158</v>
      </c>
      <c r="AU824" s="230" t="s">
        <v>164</v>
      </c>
      <c r="AY824" s="18" t="s">
        <v>156</v>
      </c>
      <c r="BE824" s="231">
        <f>IF(N824="základní",J824,0)</f>
        <v>0</v>
      </c>
      <c r="BF824" s="231">
        <f>IF(N824="snížená",J824,0)</f>
        <v>0</v>
      </c>
      <c r="BG824" s="231">
        <f>IF(N824="zákl. přenesená",J824,0)</f>
        <v>0</v>
      </c>
      <c r="BH824" s="231">
        <f>IF(N824="sníž. přenesená",J824,0)</f>
        <v>0</v>
      </c>
      <c r="BI824" s="231">
        <f>IF(N824="nulová",J824,0)</f>
        <v>0</v>
      </c>
      <c r="BJ824" s="18" t="s">
        <v>164</v>
      </c>
      <c r="BK824" s="231">
        <f>ROUND(I824*H824,2)</f>
        <v>0</v>
      </c>
      <c r="BL824" s="18" t="s">
        <v>273</v>
      </c>
      <c r="BM824" s="230" t="s">
        <v>1070</v>
      </c>
    </row>
    <row r="825" s="2" customFormat="1">
      <c r="A825" s="39"/>
      <c r="B825" s="40"/>
      <c r="C825" s="41"/>
      <c r="D825" s="232" t="s">
        <v>166</v>
      </c>
      <c r="E825" s="41"/>
      <c r="F825" s="233" t="s">
        <v>1071</v>
      </c>
      <c r="G825" s="41"/>
      <c r="H825" s="41"/>
      <c r="I825" s="234"/>
      <c r="J825" s="41"/>
      <c r="K825" s="41"/>
      <c r="L825" s="45"/>
      <c r="M825" s="235"/>
      <c r="N825" s="236"/>
      <c r="O825" s="92"/>
      <c r="P825" s="92"/>
      <c r="Q825" s="92"/>
      <c r="R825" s="92"/>
      <c r="S825" s="92"/>
      <c r="T825" s="93"/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T825" s="18" t="s">
        <v>166</v>
      </c>
      <c r="AU825" s="18" t="s">
        <v>164</v>
      </c>
    </row>
    <row r="826" s="2" customFormat="1">
      <c r="A826" s="39"/>
      <c r="B826" s="40"/>
      <c r="C826" s="41"/>
      <c r="D826" s="237" t="s">
        <v>168</v>
      </c>
      <c r="E826" s="41"/>
      <c r="F826" s="238" t="s">
        <v>1072</v>
      </c>
      <c r="G826" s="41"/>
      <c r="H826" s="41"/>
      <c r="I826" s="234"/>
      <c r="J826" s="41"/>
      <c r="K826" s="41"/>
      <c r="L826" s="45"/>
      <c r="M826" s="235"/>
      <c r="N826" s="236"/>
      <c r="O826" s="92"/>
      <c r="P826" s="92"/>
      <c r="Q826" s="92"/>
      <c r="R826" s="92"/>
      <c r="S826" s="92"/>
      <c r="T826" s="93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T826" s="18" t="s">
        <v>168</v>
      </c>
      <c r="AU826" s="18" t="s">
        <v>164</v>
      </c>
    </row>
    <row r="827" s="2" customFormat="1" ht="16.5" customHeight="1">
      <c r="A827" s="39"/>
      <c r="B827" s="40"/>
      <c r="C827" s="219" t="s">
        <v>1073</v>
      </c>
      <c r="D827" s="219" t="s">
        <v>158</v>
      </c>
      <c r="E827" s="220" t="s">
        <v>1074</v>
      </c>
      <c r="F827" s="221" t="s">
        <v>1075</v>
      </c>
      <c r="G827" s="222" t="s">
        <v>464</v>
      </c>
      <c r="H827" s="223">
        <v>7</v>
      </c>
      <c r="I827" s="224"/>
      <c r="J827" s="225">
        <f>ROUND(I827*H827,2)</f>
        <v>0</v>
      </c>
      <c r="K827" s="221" t="s">
        <v>162</v>
      </c>
      <c r="L827" s="45"/>
      <c r="M827" s="226" t="s">
        <v>1</v>
      </c>
      <c r="N827" s="227" t="s">
        <v>42</v>
      </c>
      <c r="O827" s="92"/>
      <c r="P827" s="228">
        <f>O827*H827</f>
        <v>0</v>
      </c>
      <c r="Q827" s="228">
        <v>0</v>
      </c>
      <c r="R827" s="228">
        <f>Q827*H827</f>
        <v>0</v>
      </c>
      <c r="S827" s="228">
        <v>0</v>
      </c>
      <c r="T827" s="229">
        <f>S827*H827</f>
        <v>0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30" t="s">
        <v>273</v>
      </c>
      <c r="AT827" s="230" t="s">
        <v>158</v>
      </c>
      <c r="AU827" s="230" t="s">
        <v>164</v>
      </c>
      <c r="AY827" s="18" t="s">
        <v>156</v>
      </c>
      <c r="BE827" s="231">
        <f>IF(N827="základní",J827,0)</f>
        <v>0</v>
      </c>
      <c r="BF827" s="231">
        <f>IF(N827="snížená",J827,0)</f>
        <v>0</v>
      </c>
      <c r="BG827" s="231">
        <f>IF(N827="zákl. přenesená",J827,0)</f>
        <v>0</v>
      </c>
      <c r="BH827" s="231">
        <f>IF(N827="sníž. přenesená",J827,0)</f>
        <v>0</v>
      </c>
      <c r="BI827" s="231">
        <f>IF(N827="nulová",J827,0)</f>
        <v>0</v>
      </c>
      <c r="BJ827" s="18" t="s">
        <v>164</v>
      </c>
      <c r="BK827" s="231">
        <f>ROUND(I827*H827,2)</f>
        <v>0</v>
      </c>
      <c r="BL827" s="18" t="s">
        <v>273</v>
      </c>
      <c r="BM827" s="230" t="s">
        <v>1076</v>
      </c>
    </row>
    <row r="828" s="2" customFormat="1">
      <c r="A828" s="39"/>
      <c r="B828" s="40"/>
      <c r="C828" s="41"/>
      <c r="D828" s="232" t="s">
        <v>166</v>
      </c>
      <c r="E828" s="41"/>
      <c r="F828" s="233" t="s">
        <v>1077</v>
      </c>
      <c r="G828" s="41"/>
      <c r="H828" s="41"/>
      <c r="I828" s="234"/>
      <c r="J828" s="41"/>
      <c r="K828" s="41"/>
      <c r="L828" s="45"/>
      <c r="M828" s="235"/>
      <c r="N828" s="236"/>
      <c r="O828" s="92"/>
      <c r="P828" s="92"/>
      <c r="Q828" s="92"/>
      <c r="R828" s="92"/>
      <c r="S828" s="92"/>
      <c r="T828" s="93"/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T828" s="18" t="s">
        <v>166</v>
      </c>
      <c r="AU828" s="18" t="s">
        <v>164</v>
      </c>
    </row>
    <row r="829" s="2" customFormat="1">
      <c r="A829" s="39"/>
      <c r="B829" s="40"/>
      <c r="C829" s="41"/>
      <c r="D829" s="237" t="s">
        <v>168</v>
      </c>
      <c r="E829" s="41"/>
      <c r="F829" s="238" t="s">
        <v>1078</v>
      </c>
      <c r="G829" s="41"/>
      <c r="H829" s="41"/>
      <c r="I829" s="234"/>
      <c r="J829" s="41"/>
      <c r="K829" s="41"/>
      <c r="L829" s="45"/>
      <c r="M829" s="235"/>
      <c r="N829" s="236"/>
      <c r="O829" s="92"/>
      <c r="P829" s="92"/>
      <c r="Q829" s="92"/>
      <c r="R829" s="92"/>
      <c r="S829" s="92"/>
      <c r="T829" s="93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T829" s="18" t="s">
        <v>168</v>
      </c>
      <c r="AU829" s="18" t="s">
        <v>164</v>
      </c>
    </row>
    <row r="830" s="2" customFormat="1" ht="21.75" customHeight="1">
      <c r="A830" s="39"/>
      <c r="B830" s="40"/>
      <c r="C830" s="219" t="s">
        <v>1079</v>
      </c>
      <c r="D830" s="219" t="s">
        <v>158</v>
      </c>
      <c r="E830" s="220" t="s">
        <v>1080</v>
      </c>
      <c r="F830" s="221" t="s">
        <v>1081</v>
      </c>
      <c r="G830" s="222" t="s">
        <v>464</v>
      </c>
      <c r="H830" s="223">
        <v>2</v>
      </c>
      <c r="I830" s="224"/>
      <c r="J830" s="225">
        <f>ROUND(I830*H830,2)</f>
        <v>0</v>
      </c>
      <c r="K830" s="221" t="s">
        <v>162</v>
      </c>
      <c r="L830" s="45"/>
      <c r="M830" s="226" t="s">
        <v>1</v>
      </c>
      <c r="N830" s="227" t="s">
        <v>42</v>
      </c>
      <c r="O830" s="92"/>
      <c r="P830" s="228">
        <f>O830*H830</f>
        <v>0</v>
      </c>
      <c r="Q830" s="228">
        <v>0</v>
      </c>
      <c r="R830" s="228">
        <f>Q830*H830</f>
        <v>0</v>
      </c>
      <c r="S830" s="228">
        <v>0</v>
      </c>
      <c r="T830" s="229">
        <f>S830*H830</f>
        <v>0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30" t="s">
        <v>273</v>
      </c>
      <c r="AT830" s="230" t="s">
        <v>158</v>
      </c>
      <c r="AU830" s="230" t="s">
        <v>164</v>
      </c>
      <c r="AY830" s="18" t="s">
        <v>156</v>
      </c>
      <c r="BE830" s="231">
        <f>IF(N830="základní",J830,0)</f>
        <v>0</v>
      </c>
      <c r="BF830" s="231">
        <f>IF(N830="snížená",J830,0)</f>
        <v>0</v>
      </c>
      <c r="BG830" s="231">
        <f>IF(N830="zákl. přenesená",J830,0)</f>
        <v>0</v>
      </c>
      <c r="BH830" s="231">
        <f>IF(N830="sníž. přenesená",J830,0)</f>
        <v>0</v>
      </c>
      <c r="BI830" s="231">
        <f>IF(N830="nulová",J830,0)</f>
        <v>0</v>
      </c>
      <c r="BJ830" s="18" t="s">
        <v>164</v>
      </c>
      <c r="BK830" s="231">
        <f>ROUND(I830*H830,2)</f>
        <v>0</v>
      </c>
      <c r="BL830" s="18" t="s">
        <v>273</v>
      </c>
      <c r="BM830" s="230" t="s">
        <v>1082</v>
      </c>
    </row>
    <row r="831" s="2" customFormat="1">
      <c r="A831" s="39"/>
      <c r="B831" s="40"/>
      <c r="C831" s="41"/>
      <c r="D831" s="232" t="s">
        <v>166</v>
      </c>
      <c r="E831" s="41"/>
      <c r="F831" s="233" t="s">
        <v>1083</v>
      </c>
      <c r="G831" s="41"/>
      <c r="H831" s="41"/>
      <c r="I831" s="234"/>
      <c r="J831" s="41"/>
      <c r="K831" s="41"/>
      <c r="L831" s="45"/>
      <c r="M831" s="235"/>
      <c r="N831" s="236"/>
      <c r="O831" s="92"/>
      <c r="P831" s="92"/>
      <c r="Q831" s="92"/>
      <c r="R831" s="92"/>
      <c r="S831" s="92"/>
      <c r="T831" s="93"/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T831" s="18" t="s">
        <v>166</v>
      </c>
      <c r="AU831" s="18" t="s">
        <v>164</v>
      </c>
    </row>
    <row r="832" s="2" customFormat="1">
      <c r="A832" s="39"/>
      <c r="B832" s="40"/>
      <c r="C832" s="41"/>
      <c r="D832" s="237" t="s">
        <v>168</v>
      </c>
      <c r="E832" s="41"/>
      <c r="F832" s="238" t="s">
        <v>1084</v>
      </c>
      <c r="G832" s="41"/>
      <c r="H832" s="41"/>
      <c r="I832" s="234"/>
      <c r="J832" s="41"/>
      <c r="K832" s="41"/>
      <c r="L832" s="45"/>
      <c r="M832" s="235"/>
      <c r="N832" s="236"/>
      <c r="O832" s="92"/>
      <c r="P832" s="92"/>
      <c r="Q832" s="92"/>
      <c r="R832" s="92"/>
      <c r="S832" s="92"/>
      <c r="T832" s="93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T832" s="18" t="s">
        <v>168</v>
      </c>
      <c r="AU832" s="18" t="s">
        <v>164</v>
      </c>
    </row>
    <row r="833" s="2" customFormat="1" ht="21.75" customHeight="1">
      <c r="A833" s="39"/>
      <c r="B833" s="40"/>
      <c r="C833" s="219" t="s">
        <v>1085</v>
      </c>
      <c r="D833" s="219" t="s">
        <v>158</v>
      </c>
      <c r="E833" s="220" t="s">
        <v>1086</v>
      </c>
      <c r="F833" s="221" t="s">
        <v>1087</v>
      </c>
      <c r="G833" s="222" t="s">
        <v>256</v>
      </c>
      <c r="H833" s="223">
        <v>79.400000000000006</v>
      </c>
      <c r="I833" s="224"/>
      <c r="J833" s="225">
        <f>ROUND(I833*H833,2)</f>
        <v>0</v>
      </c>
      <c r="K833" s="221" t="s">
        <v>162</v>
      </c>
      <c r="L833" s="45"/>
      <c r="M833" s="226" t="s">
        <v>1</v>
      </c>
      <c r="N833" s="227" t="s">
        <v>42</v>
      </c>
      <c r="O833" s="92"/>
      <c r="P833" s="228">
        <f>O833*H833</f>
        <v>0</v>
      </c>
      <c r="Q833" s="228">
        <v>0</v>
      </c>
      <c r="R833" s="228">
        <f>Q833*H833</f>
        <v>0</v>
      </c>
      <c r="S833" s="228">
        <v>0</v>
      </c>
      <c r="T833" s="229">
        <f>S833*H833</f>
        <v>0</v>
      </c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R833" s="230" t="s">
        <v>273</v>
      </c>
      <c r="AT833" s="230" t="s">
        <v>158</v>
      </c>
      <c r="AU833" s="230" t="s">
        <v>164</v>
      </c>
      <c r="AY833" s="18" t="s">
        <v>156</v>
      </c>
      <c r="BE833" s="231">
        <f>IF(N833="základní",J833,0)</f>
        <v>0</v>
      </c>
      <c r="BF833" s="231">
        <f>IF(N833="snížená",J833,0)</f>
        <v>0</v>
      </c>
      <c r="BG833" s="231">
        <f>IF(N833="zákl. přenesená",J833,0)</f>
        <v>0</v>
      </c>
      <c r="BH833" s="231">
        <f>IF(N833="sníž. přenesená",J833,0)</f>
        <v>0</v>
      </c>
      <c r="BI833" s="231">
        <f>IF(N833="nulová",J833,0)</f>
        <v>0</v>
      </c>
      <c r="BJ833" s="18" t="s">
        <v>164</v>
      </c>
      <c r="BK833" s="231">
        <f>ROUND(I833*H833,2)</f>
        <v>0</v>
      </c>
      <c r="BL833" s="18" t="s">
        <v>273</v>
      </c>
      <c r="BM833" s="230" t="s">
        <v>1088</v>
      </c>
    </row>
    <row r="834" s="2" customFormat="1">
      <c r="A834" s="39"/>
      <c r="B834" s="40"/>
      <c r="C834" s="41"/>
      <c r="D834" s="232" t="s">
        <v>166</v>
      </c>
      <c r="E834" s="41"/>
      <c r="F834" s="233" t="s">
        <v>1089</v>
      </c>
      <c r="G834" s="41"/>
      <c r="H834" s="41"/>
      <c r="I834" s="234"/>
      <c r="J834" s="41"/>
      <c r="K834" s="41"/>
      <c r="L834" s="45"/>
      <c r="M834" s="235"/>
      <c r="N834" s="236"/>
      <c r="O834" s="92"/>
      <c r="P834" s="92"/>
      <c r="Q834" s="92"/>
      <c r="R834" s="92"/>
      <c r="S834" s="92"/>
      <c r="T834" s="93"/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T834" s="18" t="s">
        <v>166</v>
      </c>
      <c r="AU834" s="18" t="s">
        <v>164</v>
      </c>
    </row>
    <row r="835" s="2" customFormat="1">
      <c r="A835" s="39"/>
      <c r="B835" s="40"/>
      <c r="C835" s="41"/>
      <c r="D835" s="237" t="s">
        <v>168</v>
      </c>
      <c r="E835" s="41"/>
      <c r="F835" s="238" t="s">
        <v>1090</v>
      </c>
      <c r="G835" s="41"/>
      <c r="H835" s="41"/>
      <c r="I835" s="234"/>
      <c r="J835" s="41"/>
      <c r="K835" s="41"/>
      <c r="L835" s="45"/>
      <c r="M835" s="235"/>
      <c r="N835" s="236"/>
      <c r="O835" s="92"/>
      <c r="P835" s="92"/>
      <c r="Q835" s="92"/>
      <c r="R835" s="92"/>
      <c r="S835" s="92"/>
      <c r="T835" s="93"/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T835" s="18" t="s">
        <v>168</v>
      </c>
      <c r="AU835" s="18" t="s">
        <v>164</v>
      </c>
    </row>
    <row r="836" s="2" customFormat="1" ht="24.15" customHeight="1">
      <c r="A836" s="39"/>
      <c r="B836" s="40"/>
      <c r="C836" s="219" t="s">
        <v>1091</v>
      </c>
      <c r="D836" s="219" t="s">
        <v>158</v>
      </c>
      <c r="E836" s="220" t="s">
        <v>1092</v>
      </c>
      <c r="F836" s="221" t="s">
        <v>1093</v>
      </c>
      <c r="G836" s="222" t="s">
        <v>991</v>
      </c>
      <c r="H836" s="292"/>
      <c r="I836" s="224"/>
      <c r="J836" s="225">
        <f>ROUND(I836*H836,2)</f>
        <v>0</v>
      </c>
      <c r="K836" s="221" t="s">
        <v>162</v>
      </c>
      <c r="L836" s="45"/>
      <c r="M836" s="226" t="s">
        <v>1</v>
      </c>
      <c r="N836" s="227" t="s">
        <v>42</v>
      </c>
      <c r="O836" s="92"/>
      <c r="P836" s="228">
        <f>O836*H836</f>
        <v>0</v>
      </c>
      <c r="Q836" s="228">
        <v>0</v>
      </c>
      <c r="R836" s="228">
        <f>Q836*H836</f>
        <v>0</v>
      </c>
      <c r="S836" s="228">
        <v>0</v>
      </c>
      <c r="T836" s="229">
        <f>S836*H836</f>
        <v>0</v>
      </c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R836" s="230" t="s">
        <v>273</v>
      </c>
      <c r="AT836" s="230" t="s">
        <v>158</v>
      </c>
      <c r="AU836" s="230" t="s">
        <v>164</v>
      </c>
      <c r="AY836" s="18" t="s">
        <v>156</v>
      </c>
      <c r="BE836" s="231">
        <f>IF(N836="základní",J836,0)</f>
        <v>0</v>
      </c>
      <c r="BF836" s="231">
        <f>IF(N836="snížená",J836,0)</f>
        <v>0</v>
      </c>
      <c r="BG836" s="231">
        <f>IF(N836="zákl. přenesená",J836,0)</f>
        <v>0</v>
      </c>
      <c r="BH836" s="231">
        <f>IF(N836="sníž. přenesená",J836,0)</f>
        <v>0</v>
      </c>
      <c r="BI836" s="231">
        <f>IF(N836="nulová",J836,0)</f>
        <v>0</v>
      </c>
      <c r="BJ836" s="18" t="s">
        <v>164</v>
      </c>
      <c r="BK836" s="231">
        <f>ROUND(I836*H836,2)</f>
        <v>0</v>
      </c>
      <c r="BL836" s="18" t="s">
        <v>273</v>
      </c>
      <c r="BM836" s="230" t="s">
        <v>1094</v>
      </c>
    </row>
    <row r="837" s="2" customFormat="1">
      <c r="A837" s="39"/>
      <c r="B837" s="40"/>
      <c r="C837" s="41"/>
      <c r="D837" s="232" t="s">
        <v>166</v>
      </c>
      <c r="E837" s="41"/>
      <c r="F837" s="233" t="s">
        <v>1095</v>
      </c>
      <c r="G837" s="41"/>
      <c r="H837" s="41"/>
      <c r="I837" s="234"/>
      <c r="J837" s="41"/>
      <c r="K837" s="41"/>
      <c r="L837" s="45"/>
      <c r="M837" s="235"/>
      <c r="N837" s="236"/>
      <c r="O837" s="92"/>
      <c r="P837" s="92"/>
      <c r="Q837" s="92"/>
      <c r="R837" s="92"/>
      <c r="S837" s="92"/>
      <c r="T837" s="93"/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T837" s="18" t="s">
        <v>166</v>
      </c>
      <c r="AU837" s="18" t="s">
        <v>164</v>
      </c>
    </row>
    <row r="838" s="2" customFormat="1">
      <c r="A838" s="39"/>
      <c r="B838" s="40"/>
      <c r="C838" s="41"/>
      <c r="D838" s="237" t="s">
        <v>168</v>
      </c>
      <c r="E838" s="41"/>
      <c r="F838" s="238" t="s">
        <v>1096</v>
      </c>
      <c r="G838" s="41"/>
      <c r="H838" s="41"/>
      <c r="I838" s="234"/>
      <c r="J838" s="41"/>
      <c r="K838" s="41"/>
      <c r="L838" s="45"/>
      <c r="M838" s="235"/>
      <c r="N838" s="236"/>
      <c r="O838" s="92"/>
      <c r="P838" s="92"/>
      <c r="Q838" s="92"/>
      <c r="R838" s="92"/>
      <c r="S838" s="92"/>
      <c r="T838" s="93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168</v>
      </c>
      <c r="AU838" s="18" t="s">
        <v>164</v>
      </c>
    </row>
    <row r="839" s="12" customFormat="1" ht="22.8" customHeight="1">
      <c r="A839" s="12"/>
      <c r="B839" s="203"/>
      <c r="C839" s="204"/>
      <c r="D839" s="205" t="s">
        <v>75</v>
      </c>
      <c r="E839" s="217" t="s">
        <v>1097</v>
      </c>
      <c r="F839" s="217" t="s">
        <v>1098</v>
      </c>
      <c r="G839" s="204"/>
      <c r="H839" s="204"/>
      <c r="I839" s="207"/>
      <c r="J839" s="218">
        <f>BK839</f>
        <v>0</v>
      </c>
      <c r="K839" s="204"/>
      <c r="L839" s="209"/>
      <c r="M839" s="210"/>
      <c r="N839" s="211"/>
      <c r="O839" s="211"/>
      <c r="P839" s="212">
        <f>SUM(P840:P859)</f>
        <v>0</v>
      </c>
      <c r="Q839" s="211"/>
      <c r="R839" s="212">
        <f>SUM(R840:R859)</f>
        <v>0.077774999999999997</v>
      </c>
      <c r="S839" s="211"/>
      <c r="T839" s="213">
        <f>SUM(T840:T859)</f>
        <v>0</v>
      </c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R839" s="214" t="s">
        <v>164</v>
      </c>
      <c r="AT839" s="215" t="s">
        <v>75</v>
      </c>
      <c r="AU839" s="215" t="s">
        <v>84</v>
      </c>
      <c r="AY839" s="214" t="s">
        <v>156</v>
      </c>
      <c r="BK839" s="216">
        <f>SUM(BK840:BK859)</f>
        <v>0</v>
      </c>
    </row>
    <row r="840" s="2" customFormat="1" ht="24.15" customHeight="1">
      <c r="A840" s="39"/>
      <c r="B840" s="40"/>
      <c r="C840" s="219" t="s">
        <v>1099</v>
      </c>
      <c r="D840" s="219" t="s">
        <v>158</v>
      </c>
      <c r="E840" s="220" t="s">
        <v>1100</v>
      </c>
      <c r="F840" s="221" t="s">
        <v>1101</v>
      </c>
      <c r="G840" s="222" t="s">
        <v>256</v>
      </c>
      <c r="H840" s="223">
        <v>63.75</v>
      </c>
      <c r="I840" s="224"/>
      <c r="J840" s="225">
        <f>ROUND(I840*H840,2)</f>
        <v>0</v>
      </c>
      <c r="K840" s="221" t="s">
        <v>162</v>
      </c>
      <c r="L840" s="45"/>
      <c r="M840" s="226" t="s">
        <v>1</v>
      </c>
      <c r="N840" s="227" t="s">
        <v>42</v>
      </c>
      <c r="O840" s="92"/>
      <c r="P840" s="228">
        <f>O840*H840</f>
        <v>0</v>
      </c>
      <c r="Q840" s="228">
        <v>0.00115</v>
      </c>
      <c r="R840" s="228">
        <f>Q840*H840</f>
        <v>0.073312500000000003</v>
      </c>
      <c r="S840" s="228">
        <v>0</v>
      </c>
      <c r="T840" s="229">
        <f>S840*H840</f>
        <v>0</v>
      </c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R840" s="230" t="s">
        <v>273</v>
      </c>
      <c r="AT840" s="230" t="s">
        <v>158</v>
      </c>
      <c r="AU840" s="230" t="s">
        <v>164</v>
      </c>
      <c r="AY840" s="18" t="s">
        <v>156</v>
      </c>
      <c r="BE840" s="231">
        <f>IF(N840="základní",J840,0)</f>
        <v>0</v>
      </c>
      <c r="BF840" s="231">
        <f>IF(N840="snížená",J840,0)</f>
        <v>0</v>
      </c>
      <c r="BG840" s="231">
        <f>IF(N840="zákl. přenesená",J840,0)</f>
        <v>0</v>
      </c>
      <c r="BH840" s="231">
        <f>IF(N840="sníž. přenesená",J840,0)</f>
        <v>0</v>
      </c>
      <c r="BI840" s="231">
        <f>IF(N840="nulová",J840,0)</f>
        <v>0</v>
      </c>
      <c r="BJ840" s="18" t="s">
        <v>164</v>
      </c>
      <c r="BK840" s="231">
        <f>ROUND(I840*H840,2)</f>
        <v>0</v>
      </c>
      <c r="BL840" s="18" t="s">
        <v>273</v>
      </c>
      <c r="BM840" s="230" t="s">
        <v>1102</v>
      </c>
    </row>
    <row r="841" s="2" customFormat="1">
      <c r="A841" s="39"/>
      <c r="B841" s="40"/>
      <c r="C841" s="41"/>
      <c r="D841" s="232" t="s">
        <v>166</v>
      </c>
      <c r="E841" s="41"/>
      <c r="F841" s="233" t="s">
        <v>1103</v>
      </c>
      <c r="G841" s="41"/>
      <c r="H841" s="41"/>
      <c r="I841" s="234"/>
      <c r="J841" s="41"/>
      <c r="K841" s="41"/>
      <c r="L841" s="45"/>
      <c r="M841" s="235"/>
      <c r="N841" s="236"/>
      <c r="O841" s="92"/>
      <c r="P841" s="92"/>
      <c r="Q841" s="92"/>
      <c r="R841" s="92"/>
      <c r="S841" s="92"/>
      <c r="T841" s="93"/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T841" s="18" t="s">
        <v>166</v>
      </c>
      <c r="AU841" s="18" t="s">
        <v>164</v>
      </c>
    </row>
    <row r="842" s="2" customFormat="1">
      <c r="A842" s="39"/>
      <c r="B842" s="40"/>
      <c r="C842" s="41"/>
      <c r="D842" s="237" t="s">
        <v>168</v>
      </c>
      <c r="E842" s="41"/>
      <c r="F842" s="238" t="s">
        <v>1104</v>
      </c>
      <c r="G842" s="41"/>
      <c r="H842" s="41"/>
      <c r="I842" s="234"/>
      <c r="J842" s="41"/>
      <c r="K842" s="41"/>
      <c r="L842" s="45"/>
      <c r="M842" s="235"/>
      <c r="N842" s="236"/>
      <c r="O842" s="92"/>
      <c r="P842" s="92"/>
      <c r="Q842" s="92"/>
      <c r="R842" s="92"/>
      <c r="S842" s="92"/>
      <c r="T842" s="93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168</v>
      </c>
      <c r="AU842" s="18" t="s">
        <v>164</v>
      </c>
    </row>
    <row r="843" s="13" customFormat="1">
      <c r="A843" s="13"/>
      <c r="B843" s="239"/>
      <c r="C843" s="240"/>
      <c r="D843" s="232" t="s">
        <v>170</v>
      </c>
      <c r="E843" s="241" t="s">
        <v>1</v>
      </c>
      <c r="F843" s="242" t="s">
        <v>1105</v>
      </c>
      <c r="G843" s="240"/>
      <c r="H843" s="243">
        <v>63.75</v>
      </c>
      <c r="I843" s="244"/>
      <c r="J843" s="240"/>
      <c r="K843" s="240"/>
      <c r="L843" s="245"/>
      <c r="M843" s="246"/>
      <c r="N843" s="247"/>
      <c r="O843" s="247"/>
      <c r="P843" s="247"/>
      <c r="Q843" s="247"/>
      <c r="R843" s="247"/>
      <c r="S843" s="247"/>
      <c r="T843" s="248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9" t="s">
        <v>170</v>
      </c>
      <c r="AU843" s="249" t="s">
        <v>164</v>
      </c>
      <c r="AV843" s="13" t="s">
        <v>164</v>
      </c>
      <c r="AW843" s="13" t="s">
        <v>33</v>
      </c>
      <c r="AX843" s="13" t="s">
        <v>76</v>
      </c>
      <c r="AY843" s="249" t="s">
        <v>156</v>
      </c>
    </row>
    <row r="844" s="14" customFormat="1">
      <c r="A844" s="14"/>
      <c r="B844" s="250"/>
      <c r="C844" s="251"/>
      <c r="D844" s="232" t="s">
        <v>170</v>
      </c>
      <c r="E844" s="252" t="s">
        <v>1</v>
      </c>
      <c r="F844" s="253" t="s">
        <v>172</v>
      </c>
      <c r="G844" s="251"/>
      <c r="H844" s="254">
        <v>63.75</v>
      </c>
      <c r="I844" s="255"/>
      <c r="J844" s="251"/>
      <c r="K844" s="251"/>
      <c r="L844" s="256"/>
      <c r="M844" s="257"/>
      <c r="N844" s="258"/>
      <c r="O844" s="258"/>
      <c r="P844" s="258"/>
      <c r="Q844" s="258"/>
      <c r="R844" s="258"/>
      <c r="S844" s="258"/>
      <c r="T844" s="259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60" t="s">
        <v>170</v>
      </c>
      <c r="AU844" s="260" t="s">
        <v>164</v>
      </c>
      <c r="AV844" s="14" t="s">
        <v>163</v>
      </c>
      <c r="AW844" s="14" t="s">
        <v>33</v>
      </c>
      <c r="AX844" s="14" t="s">
        <v>84</v>
      </c>
      <c r="AY844" s="260" t="s">
        <v>156</v>
      </c>
    </row>
    <row r="845" s="2" customFormat="1" ht="37.8" customHeight="1">
      <c r="A845" s="39"/>
      <c r="B845" s="40"/>
      <c r="C845" s="219" t="s">
        <v>1106</v>
      </c>
      <c r="D845" s="219" t="s">
        <v>158</v>
      </c>
      <c r="E845" s="220" t="s">
        <v>1107</v>
      </c>
      <c r="F845" s="221" t="s">
        <v>1108</v>
      </c>
      <c r="G845" s="222" t="s">
        <v>256</v>
      </c>
      <c r="H845" s="223">
        <v>63.75</v>
      </c>
      <c r="I845" s="224"/>
      <c r="J845" s="225">
        <f>ROUND(I845*H845,2)</f>
        <v>0</v>
      </c>
      <c r="K845" s="221" t="s">
        <v>162</v>
      </c>
      <c r="L845" s="45"/>
      <c r="M845" s="226" t="s">
        <v>1</v>
      </c>
      <c r="N845" s="227" t="s">
        <v>42</v>
      </c>
      <c r="O845" s="92"/>
      <c r="P845" s="228">
        <f>O845*H845</f>
        <v>0</v>
      </c>
      <c r="Q845" s="228">
        <v>4.0000000000000003E-05</v>
      </c>
      <c r="R845" s="228">
        <f>Q845*H845</f>
        <v>0.0025500000000000002</v>
      </c>
      <c r="S845" s="228">
        <v>0</v>
      </c>
      <c r="T845" s="229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30" t="s">
        <v>273</v>
      </c>
      <c r="AT845" s="230" t="s">
        <v>158</v>
      </c>
      <c r="AU845" s="230" t="s">
        <v>164</v>
      </c>
      <c r="AY845" s="18" t="s">
        <v>156</v>
      </c>
      <c r="BE845" s="231">
        <f>IF(N845="základní",J845,0)</f>
        <v>0</v>
      </c>
      <c r="BF845" s="231">
        <f>IF(N845="snížená",J845,0)</f>
        <v>0</v>
      </c>
      <c r="BG845" s="231">
        <f>IF(N845="zákl. přenesená",J845,0)</f>
        <v>0</v>
      </c>
      <c r="BH845" s="231">
        <f>IF(N845="sníž. přenesená",J845,0)</f>
        <v>0</v>
      </c>
      <c r="BI845" s="231">
        <f>IF(N845="nulová",J845,0)</f>
        <v>0</v>
      </c>
      <c r="BJ845" s="18" t="s">
        <v>164</v>
      </c>
      <c r="BK845" s="231">
        <f>ROUND(I845*H845,2)</f>
        <v>0</v>
      </c>
      <c r="BL845" s="18" t="s">
        <v>273</v>
      </c>
      <c r="BM845" s="230" t="s">
        <v>1109</v>
      </c>
    </row>
    <row r="846" s="2" customFormat="1">
      <c r="A846" s="39"/>
      <c r="B846" s="40"/>
      <c r="C846" s="41"/>
      <c r="D846" s="232" t="s">
        <v>166</v>
      </c>
      <c r="E846" s="41"/>
      <c r="F846" s="233" t="s">
        <v>1110</v>
      </c>
      <c r="G846" s="41"/>
      <c r="H846" s="41"/>
      <c r="I846" s="234"/>
      <c r="J846" s="41"/>
      <c r="K846" s="41"/>
      <c r="L846" s="45"/>
      <c r="M846" s="235"/>
      <c r="N846" s="236"/>
      <c r="O846" s="92"/>
      <c r="P846" s="92"/>
      <c r="Q846" s="92"/>
      <c r="R846" s="92"/>
      <c r="S846" s="92"/>
      <c r="T846" s="93"/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T846" s="18" t="s">
        <v>166</v>
      </c>
      <c r="AU846" s="18" t="s">
        <v>164</v>
      </c>
    </row>
    <row r="847" s="2" customFormat="1">
      <c r="A847" s="39"/>
      <c r="B847" s="40"/>
      <c r="C847" s="41"/>
      <c r="D847" s="237" t="s">
        <v>168</v>
      </c>
      <c r="E847" s="41"/>
      <c r="F847" s="238" t="s">
        <v>1111</v>
      </c>
      <c r="G847" s="41"/>
      <c r="H847" s="41"/>
      <c r="I847" s="234"/>
      <c r="J847" s="41"/>
      <c r="K847" s="41"/>
      <c r="L847" s="45"/>
      <c r="M847" s="235"/>
      <c r="N847" s="236"/>
      <c r="O847" s="92"/>
      <c r="P847" s="92"/>
      <c r="Q847" s="92"/>
      <c r="R847" s="92"/>
      <c r="S847" s="92"/>
      <c r="T847" s="93"/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T847" s="18" t="s">
        <v>168</v>
      </c>
      <c r="AU847" s="18" t="s">
        <v>164</v>
      </c>
    </row>
    <row r="848" s="2" customFormat="1" ht="16.5" customHeight="1">
      <c r="A848" s="39"/>
      <c r="B848" s="40"/>
      <c r="C848" s="219" t="s">
        <v>1112</v>
      </c>
      <c r="D848" s="219" t="s">
        <v>158</v>
      </c>
      <c r="E848" s="220" t="s">
        <v>1113</v>
      </c>
      <c r="F848" s="221" t="s">
        <v>1114</v>
      </c>
      <c r="G848" s="222" t="s">
        <v>464</v>
      </c>
      <c r="H848" s="223">
        <v>11</v>
      </c>
      <c r="I848" s="224"/>
      <c r="J848" s="225">
        <f>ROUND(I848*H848,2)</f>
        <v>0</v>
      </c>
      <c r="K848" s="221" t="s">
        <v>162</v>
      </c>
      <c r="L848" s="45"/>
      <c r="M848" s="226" t="s">
        <v>1</v>
      </c>
      <c r="N848" s="227" t="s">
        <v>42</v>
      </c>
      <c r="O848" s="92"/>
      <c r="P848" s="228">
        <f>O848*H848</f>
        <v>0</v>
      </c>
      <c r="Q848" s="228">
        <v>0</v>
      </c>
      <c r="R848" s="228">
        <f>Q848*H848</f>
        <v>0</v>
      </c>
      <c r="S848" s="228">
        <v>0</v>
      </c>
      <c r="T848" s="229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30" t="s">
        <v>273</v>
      </c>
      <c r="AT848" s="230" t="s">
        <v>158</v>
      </c>
      <c r="AU848" s="230" t="s">
        <v>164</v>
      </c>
      <c r="AY848" s="18" t="s">
        <v>156</v>
      </c>
      <c r="BE848" s="231">
        <f>IF(N848="základní",J848,0)</f>
        <v>0</v>
      </c>
      <c r="BF848" s="231">
        <f>IF(N848="snížená",J848,0)</f>
        <v>0</v>
      </c>
      <c r="BG848" s="231">
        <f>IF(N848="zákl. přenesená",J848,0)</f>
        <v>0</v>
      </c>
      <c r="BH848" s="231">
        <f>IF(N848="sníž. přenesená",J848,0)</f>
        <v>0</v>
      </c>
      <c r="BI848" s="231">
        <f>IF(N848="nulová",J848,0)</f>
        <v>0</v>
      </c>
      <c r="BJ848" s="18" t="s">
        <v>164</v>
      </c>
      <c r="BK848" s="231">
        <f>ROUND(I848*H848,2)</f>
        <v>0</v>
      </c>
      <c r="BL848" s="18" t="s">
        <v>273</v>
      </c>
      <c r="BM848" s="230" t="s">
        <v>1115</v>
      </c>
    </row>
    <row r="849" s="2" customFormat="1">
      <c r="A849" s="39"/>
      <c r="B849" s="40"/>
      <c r="C849" s="41"/>
      <c r="D849" s="232" t="s">
        <v>166</v>
      </c>
      <c r="E849" s="41"/>
      <c r="F849" s="233" t="s">
        <v>1116</v>
      </c>
      <c r="G849" s="41"/>
      <c r="H849" s="41"/>
      <c r="I849" s="234"/>
      <c r="J849" s="41"/>
      <c r="K849" s="41"/>
      <c r="L849" s="45"/>
      <c r="M849" s="235"/>
      <c r="N849" s="236"/>
      <c r="O849" s="92"/>
      <c r="P849" s="92"/>
      <c r="Q849" s="92"/>
      <c r="R849" s="92"/>
      <c r="S849" s="92"/>
      <c r="T849" s="93"/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T849" s="18" t="s">
        <v>166</v>
      </c>
      <c r="AU849" s="18" t="s">
        <v>164</v>
      </c>
    </row>
    <row r="850" s="2" customFormat="1">
      <c r="A850" s="39"/>
      <c r="B850" s="40"/>
      <c r="C850" s="41"/>
      <c r="D850" s="237" t="s">
        <v>168</v>
      </c>
      <c r="E850" s="41"/>
      <c r="F850" s="238" t="s">
        <v>1117</v>
      </c>
      <c r="G850" s="41"/>
      <c r="H850" s="41"/>
      <c r="I850" s="234"/>
      <c r="J850" s="41"/>
      <c r="K850" s="41"/>
      <c r="L850" s="45"/>
      <c r="M850" s="235"/>
      <c r="N850" s="236"/>
      <c r="O850" s="92"/>
      <c r="P850" s="92"/>
      <c r="Q850" s="92"/>
      <c r="R850" s="92"/>
      <c r="S850" s="92"/>
      <c r="T850" s="93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T850" s="18" t="s">
        <v>168</v>
      </c>
      <c r="AU850" s="18" t="s">
        <v>164</v>
      </c>
    </row>
    <row r="851" s="2" customFormat="1" ht="21.75" customHeight="1">
      <c r="A851" s="39"/>
      <c r="B851" s="40"/>
      <c r="C851" s="219" t="s">
        <v>1118</v>
      </c>
      <c r="D851" s="219" t="s">
        <v>158</v>
      </c>
      <c r="E851" s="220" t="s">
        <v>1119</v>
      </c>
      <c r="F851" s="221" t="s">
        <v>1120</v>
      </c>
      <c r="G851" s="222" t="s">
        <v>256</v>
      </c>
      <c r="H851" s="223">
        <v>63.75</v>
      </c>
      <c r="I851" s="224"/>
      <c r="J851" s="225">
        <f>ROUND(I851*H851,2)</f>
        <v>0</v>
      </c>
      <c r="K851" s="221" t="s">
        <v>162</v>
      </c>
      <c r="L851" s="45"/>
      <c r="M851" s="226" t="s">
        <v>1</v>
      </c>
      <c r="N851" s="227" t="s">
        <v>42</v>
      </c>
      <c r="O851" s="92"/>
      <c r="P851" s="228">
        <f>O851*H851</f>
        <v>0</v>
      </c>
      <c r="Q851" s="228">
        <v>1.0000000000000001E-05</v>
      </c>
      <c r="R851" s="228">
        <f>Q851*H851</f>
        <v>0.00063750000000000005</v>
      </c>
      <c r="S851" s="228">
        <v>0</v>
      </c>
      <c r="T851" s="229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30" t="s">
        <v>273</v>
      </c>
      <c r="AT851" s="230" t="s">
        <v>158</v>
      </c>
      <c r="AU851" s="230" t="s">
        <v>164</v>
      </c>
      <c r="AY851" s="18" t="s">
        <v>156</v>
      </c>
      <c r="BE851" s="231">
        <f>IF(N851="základní",J851,0)</f>
        <v>0</v>
      </c>
      <c r="BF851" s="231">
        <f>IF(N851="snížená",J851,0)</f>
        <v>0</v>
      </c>
      <c r="BG851" s="231">
        <f>IF(N851="zákl. přenesená",J851,0)</f>
        <v>0</v>
      </c>
      <c r="BH851" s="231">
        <f>IF(N851="sníž. přenesená",J851,0)</f>
        <v>0</v>
      </c>
      <c r="BI851" s="231">
        <f>IF(N851="nulová",J851,0)</f>
        <v>0</v>
      </c>
      <c r="BJ851" s="18" t="s">
        <v>164</v>
      </c>
      <c r="BK851" s="231">
        <f>ROUND(I851*H851,2)</f>
        <v>0</v>
      </c>
      <c r="BL851" s="18" t="s">
        <v>273</v>
      </c>
      <c r="BM851" s="230" t="s">
        <v>1121</v>
      </c>
    </row>
    <row r="852" s="2" customFormat="1">
      <c r="A852" s="39"/>
      <c r="B852" s="40"/>
      <c r="C852" s="41"/>
      <c r="D852" s="232" t="s">
        <v>166</v>
      </c>
      <c r="E852" s="41"/>
      <c r="F852" s="233" t="s">
        <v>1122</v>
      </c>
      <c r="G852" s="41"/>
      <c r="H852" s="41"/>
      <c r="I852" s="234"/>
      <c r="J852" s="41"/>
      <c r="K852" s="41"/>
      <c r="L852" s="45"/>
      <c r="M852" s="235"/>
      <c r="N852" s="236"/>
      <c r="O852" s="92"/>
      <c r="P852" s="92"/>
      <c r="Q852" s="92"/>
      <c r="R852" s="92"/>
      <c r="S852" s="92"/>
      <c r="T852" s="93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T852" s="18" t="s">
        <v>166</v>
      </c>
      <c r="AU852" s="18" t="s">
        <v>164</v>
      </c>
    </row>
    <row r="853" s="2" customFormat="1">
      <c r="A853" s="39"/>
      <c r="B853" s="40"/>
      <c r="C853" s="41"/>
      <c r="D853" s="237" t="s">
        <v>168</v>
      </c>
      <c r="E853" s="41"/>
      <c r="F853" s="238" t="s">
        <v>1123</v>
      </c>
      <c r="G853" s="41"/>
      <c r="H853" s="41"/>
      <c r="I853" s="234"/>
      <c r="J853" s="41"/>
      <c r="K853" s="41"/>
      <c r="L853" s="45"/>
      <c r="M853" s="235"/>
      <c r="N853" s="236"/>
      <c r="O853" s="92"/>
      <c r="P853" s="92"/>
      <c r="Q853" s="92"/>
      <c r="R853" s="92"/>
      <c r="S853" s="92"/>
      <c r="T853" s="93"/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T853" s="18" t="s">
        <v>168</v>
      </c>
      <c r="AU853" s="18" t="s">
        <v>164</v>
      </c>
    </row>
    <row r="854" s="2" customFormat="1" ht="24.15" customHeight="1">
      <c r="A854" s="39"/>
      <c r="B854" s="40"/>
      <c r="C854" s="219" t="s">
        <v>1124</v>
      </c>
      <c r="D854" s="219" t="s">
        <v>158</v>
      </c>
      <c r="E854" s="220" t="s">
        <v>1125</v>
      </c>
      <c r="F854" s="221" t="s">
        <v>1126</v>
      </c>
      <c r="G854" s="222" t="s">
        <v>256</v>
      </c>
      <c r="H854" s="223">
        <v>63.75</v>
      </c>
      <c r="I854" s="224"/>
      <c r="J854" s="225">
        <f>ROUND(I854*H854,2)</f>
        <v>0</v>
      </c>
      <c r="K854" s="221" t="s">
        <v>162</v>
      </c>
      <c r="L854" s="45"/>
      <c r="M854" s="226" t="s">
        <v>1</v>
      </c>
      <c r="N854" s="227" t="s">
        <v>42</v>
      </c>
      <c r="O854" s="92"/>
      <c r="P854" s="228">
        <f>O854*H854</f>
        <v>0</v>
      </c>
      <c r="Q854" s="228">
        <v>2.0000000000000002E-05</v>
      </c>
      <c r="R854" s="228">
        <f>Q854*H854</f>
        <v>0.0012750000000000001</v>
      </c>
      <c r="S854" s="228">
        <v>0</v>
      </c>
      <c r="T854" s="229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30" t="s">
        <v>273</v>
      </c>
      <c r="AT854" s="230" t="s">
        <v>158</v>
      </c>
      <c r="AU854" s="230" t="s">
        <v>164</v>
      </c>
      <c r="AY854" s="18" t="s">
        <v>156</v>
      </c>
      <c r="BE854" s="231">
        <f>IF(N854="základní",J854,0)</f>
        <v>0</v>
      </c>
      <c r="BF854" s="231">
        <f>IF(N854="snížená",J854,0)</f>
        <v>0</v>
      </c>
      <c r="BG854" s="231">
        <f>IF(N854="zákl. přenesená",J854,0)</f>
        <v>0</v>
      </c>
      <c r="BH854" s="231">
        <f>IF(N854="sníž. přenesená",J854,0)</f>
        <v>0</v>
      </c>
      <c r="BI854" s="231">
        <f>IF(N854="nulová",J854,0)</f>
        <v>0</v>
      </c>
      <c r="BJ854" s="18" t="s">
        <v>164</v>
      </c>
      <c r="BK854" s="231">
        <f>ROUND(I854*H854,2)</f>
        <v>0</v>
      </c>
      <c r="BL854" s="18" t="s">
        <v>273</v>
      </c>
      <c r="BM854" s="230" t="s">
        <v>1127</v>
      </c>
    </row>
    <row r="855" s="2" customFormat="1">
      <c r="A855" s="39"/>
      <c r="B855" s="40"/>
      <c r="C855" s="41"/>
      <c r="D855" s="232" t="s">
        <v>166</v>
      </c>
      <c r="E855" s="41"/>
      <c r="F855" s="233" t="s">
        <v>1128</v>
      </c>
      <c r="G855" s="41"/>
      <c r="H855" s="41"/>
      <c r="I855" s="234"/>
      <c r="J855" s="41"/>
      <c r="K855" s="41"/>
      <c r="L855" s="45"/>
      <c r="M855" s="235"/>
      <c r="N855" s="236"/>
      <c r="O855" s="92"/>
      <c r="P855" s="92"/>
      <c r="Q855" s="92"/>
      <c r="R855" s="92"/>
      <c r="S855" s="92"/>
      <c r="T855" s="93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T855" s="18" t="s">
        <v>166</v>
      </c>
      <c r="AU855" s="18" t="s">
        <v>164</v>
      </c>
    </row>
    <row r="856" s="2" customFormat="1">
      <c r="A856" s="39"/>
      <c r="B856" s="40"/>
      <c r="C856" s="41"/>
      <c r="D856" s="237" t="s">
        <v>168</v>
      </c>
      <c r="E856" s="41"/>
      <c r="F856" s="238" t="s">
        <v>1129</v>
      </c>
      <c r="G856" s="41"/>
      <c r="H856" s="41"/>
      <c r="I856" s="234"/>
      <c r="J856" s="41"/>
      <c r="K856" s="41"/>
      <c r="L856" s="45"/>
      <c r="M856" s="235"/>
      <c r="N856" s="236"/>
      <c r="O856" s="92"/>
      <c r="P856" s="92"/>
      <c r="Q856" s="92"/>
      <c r="R856" s="92"/>
      <c r="S856" s="92"/>
      <c r="T856" s="93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T856" s="18" t="s">
        <v>168</v>
      </c>
      <c r="AU856" s="18" t="s">
        <v>164</v>
      </c>
    </row>
    <row r="857" s="2" customFormat="1" ht="24.15" customHeight="1">
      <c r="A857" s="39"/>
      <c r="B857" s="40"/>
      <c r="C857" s="219" t="s">
        <v>1130</v>
      </c>
      <c r="D857" s="219" t="s">
        <v>158</v>
      </c>
      <c r="E857" s="220" t="s">
        <v>1131</v>
      </c>
      <c r="F857" s="221" t="s">
        <v>1132</v>
      </c>
      <c r="G857" s="222" t="s">
        <v>991</v>
      </c>
      <c r="H857" s="292"/>
      <c r="I857" s="224"/>
      <c r="J857" s="225">
        <f>ROUND(I857*H857,2)</f>
        <v>0</v>
      </c>
      <c r="K857" s="221" t="s">
        <v>162</v>
      </c>
      <c r="L857" s="45"/>
      <c r="M857" s="226" t="s">
        <v>1</v>
      </c>
      <c r="N857" s="227" t="s">
        <v>42</v>
      </c>
      <c r="O857" s="92"/>
      <c r="P857" s="228">
        <f>O857*H857</f>
        <v>0</v>
      </c>
      <c r="Q857" s="228">
        <v>0</v>
      </c>
      <c r="R857" s="228">
        <f>Q857*H857</f>
        <v>0</v>
      </c>
      <c r="S857" s="228">
        <v>0</v>
      </c>
      <c r="T857" s="229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30" t="s">
        <v>273</v>
      </c>
      <c r="AT857" s="230" t="s">
        <v>158</v>
      </c>
      <c r="AU857" s="230" t="s">
        <v>164</v>
      </c>
      <c r="AY857" s="18" t="s">
        <v>156</v>
      </c>
      <c r="BE857" s="231">
        <f>IF(N857="základní",J857,0)</f>
        <v>0</v>
      </c>
      <c r="BF857" s="231">
        <f>IF(N857="snížená",J857,0)</f>
        <v>0</v>
      </c>
      <c r="BG857" s="231">
        <f>IF(N857="zákl. přenesená",J857,0)</f>
        <v>0</v>
      </c>
      <c r="BH857" s="231">
        <f>IF(N857="sníž. přenesená",J857,0)</f>
        <v>0</v>
      </c>
      <c r="BI857" s="231">
        <f>IF(N857="nulová",J857,0)</f>
        <v>0</v>
      </c>
      <c r="BJ857" s="18" t="s">
        <v>164</v>
      </c>
      <c r="BK857" s="231">
        <f>ROUND(I857*H857,2)</f>
        <v>0</v>
      </c>
      <c r="BL857" s="18" t="s">
        <v>273</v>
      </c>
      <c r="BM857" s="230" t="s">
        <v>1133</v>
      </c>
    </row>
    <row r="858" s="2" customFormat="1">
      <c r="A858" s="39"/>
      <c r="B858" s="40"/>
      <c r="C858" s="41"/>
      <c r="D858" s="232" t="s">
        <v>166</v>
      </c>
      <c r="E858" s="41"/>
      <c r="F858" s="233" t="s">
        <v>1134</v>
      </c>
      <c r="G858" s="41"/>
      <c r="H858" s="41"/>
      <c r="I858" s="234"/>
      <c r="J858" s="41"/>
      <c r="K858" s="41"/>
      <c r="L858" s="45"/>
      <c r="M858" s="235"/>
      <c r="N858" s="236"/>
      <c r="O858" s="92"/>
      <c r="P858" s="92"/>
      <c r="Q858" s="92"/>
      <c r="R858" s="92"/>
      <c r="S858" s="92"/>
      <c r="T858" s="93"/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T858" s="18" t="s">
        <v>166</v>
      </c>
      <c r="AU858" s="18" t="s">
        <v>164</v>
      </c>
    </row>
    <row r="859" s="2" customFormat="1">
      <c r="A859" s="39"/>
      <c r="B859" s="40"/>
      <c r="C859" s="41"/>
      <c r="D859" s="237" t="s">
        <v>168</v>
      </c>
      <c r="E859" s="41"/>
      <c r="F859" s="238" t="s">
        <v>1135</v>
      </c>
      <c r="G859" s="41"/>
      <c r="H859" s="41"/>
      <c r="I859" s="234"/>
      <c r="J859" s="41"/>
      <c r="K859" s="41"/>
      <c r="L859" s="45"/>
      <c r="M859" s="235"/>
      <c r="N859" s="236"/>
      <c r="O859" s="92"/>
      <c r="P859" s="92"/>
      <c r="Q859" s="92"/>
      <c r="R859" s="92"/>
      <c r="S859" s="92"/>
      <c r="T859" s="93"/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T859" s="18" t="s">
        <v>168</v>
      </c>
      <c r="AU859" s="18" t="s">
        <v>164</v>
      </c>
    </row>
    <row r="860" s="12" customFormat="1" ht="22.8" customHeight="1">
      <c r="A860" s="12"/>
      <c r="B860" s="203"/>
      <c r="C860" s="204"/>
      <c r="D860" s="205" t="s">
        <v>75</v>
      </c>
      <c r="E860" s="217" t="s">
        <v>1136</v>
      </c>
      <c r="F860" s="217" t="s">
        <v>1137</v>
      </c>
      <c r="G860" s="204"/>
      <c r="H860" s="204"/>
      <c r="I860" s="207"/>
      <c r="J860" s="218">
        <f>BK860</f>
        <v>0</v>
      </c>
      <c r="K860" s="204"/>
      <c r="L860" s="209"/>
      <c r="M860" s="210"/>
      <c r="N860" s="211"/>
      <c r="O860" s="211"/>
      <c r="P860" s="212">
        <f>SUM(P861:P940)</f>
        <v>0</v>
      </c>
      <c r="Q860" s="211"/>
      <c r="R860" s="212">
        <f>SUM(R861:R940)</f>
        <v>0.35739000000000004</v>
      </c>
      <c r="S860" s="211"/>
      <c r="T860" s="213">
        <f>SUM(T861:T940)</f>
        <v>0</v>
      </c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R860" s="214" t="s">
        <v>164</v>
      </c>
      <c r="AT860" s="215" t="s">
        <v>75</v>
      </c>
      <c r="AU860" s="215" t="s">
        <v>84</v>
      </c>
      <c r="AY860" s="214" t="s">
        <v>156</v>
      </c>
      <c r="BK860" s="216">
        <f>SUM(BK861:BK940)</f>
        <v>0</v>
      </c>
    </row>
    <row r="861" s="2" customFormat="1" ht="21.75" customHeight="1">
      <c r="A861" s="39"/>
      <c r="B861" s="40"/>
      <c r="C861" s="219" t="s">
        <v>1138</v>
      </c>
      <c r="D861" s="219" t="s">
        <v>158</v>
      </c>
      <c r="E861" s="220" t="s">
        <v>1139</v>
      </c>
      <c r="F861" s="221" t="s">
        <v>1140</v>
      </c>
      <c r="G861" s="222" t="s">
        <v>464</v>
      </c>
      <c r="H861" s="223">
        <v>2</v>
      </c>
      <c r="I861" s="224"/>
      <c r="J861" s="225">
        <f>ROUND(I861*H861,2)</f>
        <v>0</v>
      </c>
      <c r="K861" s="221" t="s">
        <v>162</v>
      </c>
      <c r="L861" s="45"/>
      <c r="M861" s="226" t="s">
        <v>1</v>
      </c>
      <c r="N861" s="227" t="s">
        <v>42</v>
      </c>
      <c r="O861" s="92"/>
      <c r="P861" s="228">
        <f>O861*H861</f>
        <v>0</v>
      </c>
      <c r="Q861" s="228">
        <v>0.0012700000000000001</v>
      </c>
      <c r="R861" s="228">
        <f>Q861*H861</f>
        <v>0.0025400000000000002</v>
      </c>
      <c r="S861" s="228">
        <v>0</v>
      </c>
      <c r="T861" s="229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30" t="s">
        <v>273</v>
      </c>
      <c r="AT861" s="230" t="s">
        <v>158</v>
      </c>
      <c r="AU861" s="230" t="s">
        <v>164</v>
      </c>
      <c r="AY861" s="18" t="s">
        <v>156</v>
      </c>
      <c r="BE861" s="231">
        <f>IF(N861="základní",J861,0)</f>
        <v>0</v>
      </c>
      <c r="BF861" s="231">
        <f>IF(N861="snížená",J861,0)</f>
        <v>0</v>
      </c>
      <c r="BG861" s="231">
        <f>IF(N861="zákl. přenesená",J861,0)</f>
        <v>0</v>
      </c>
      <c r="BH861" s="231">
        <f>IF(N861="sníž. přenesená",J861,0)</f>
        <v>0</v>
      </c>
      <c r="BI861" s="231">
        <f>IF(N861="nulová",J861,0)</f>
        <v>0</v>
      </c>
      <c r="BJ861" s="18" t="s">
        <v>164</v>
      </c>
      <c r="BK861" s="231">
        <f>ROUND(I861*H861,2)</f>
        <v>0</v>
      </c>
      <c r="BL861" s="18" t="s">
        <v>273</v>
      </c>
      <c r="BM861" s="230" t="s">
        <v>1141</v>
      </c>
    </row>
    <row r="862" s="2" customFormat="1">
      <c r="A862" s="39"/>
      <c r="B862" s="40"/>
      <c r="C862" s="41"/>
      <c r="D862" s="232" t="s">
        <v>166</v>
      </c>
      <c r="E862" s="41"/>
      <c r="F862" s="233" t="s">
        <v>1142</v>
      </c>
      <c r="G862" s="41"/>
      <c r="H862" s="41"/>
      <c r="I862" s="234"/>
      <c r="J862" s="41"/>
      <c r="K862" s="41"/>
      <c r="L862" s="45"/>
      <c r="M862" s="235"/>
      <c r="N862" s="236"/>
      <c r="O862" s="92"/>
      <c r="P862" s="92"/>
      <c r="Q862" s="92"/>
      <c r="R862" s="92"/>
      <c r="S862" s="92"/>
      <c r="T862" s="93"/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T862" s="18" t="s">
        <v>166</v>
      </c>
      <c r="AU862" s="18" t="s">
        <v>164</v>
      </c>
    </row>
    <row r="863" s="2" customFormat="1">
      <c r="A863" s="39"/>
      <c r="B863" s="40"/>
      <c r="C863" s="41"/>
      <c r="D863" s="237" t="s">
        <v>168</v>
      </c>
      <c r="E863" s="41"/>
      <c r="F863" s="238" t="s">
        <v>1143</v>
      </c>
      <c r="G863" s="41"/>
      <c r="H863" s="41"/>
      <c r="I863" s="234"/>
      <c r="J863" s="41"/>
      <c r="K863" s="41"/>
      <c r="L863" s="45"/>
      <c r="M863" s="235"/>
      <c r="N863" s="236"/>
      <c r="O863" s="92"/>
      <c r="P863" s="92"/>
      <c r="Q863" s="92"/>
      <c r="R863" s="92"/>
      <c r="S863" s="92"/>
      <c r="T863" s="93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T863" s="18" t="s">
        <v>168</v>
      </c>
      <c r="AU863" s="18" t="s">
        <v>164</v>
      </c>
    </row>
    <row r="864" s="2" customFormat="1" ht="24.15" customHeight="1">
      <c r="A864" s="39"/>
      <c r="B864" s="40"/>
      <c r="C864" s="261" t="s">
        <v>1144</v>
      </c>
      <c r="D864" s="261" t="s">
        <v>241</v>
      </c>
      <c r="E864" s="262" t="s">
        <v>1145</v>
      </c>
      <c r="F864" s="263" t="s">
        <v>1146</v>
      </c>
      <c r="G864" s="264" t="s">
        <v>464</v>
      </c>
      <c r="H864" s="265">
        <v>2</v>
      </c>
      <c r="I864" s="266"/>
      <c r="J864" s="267">
        <f>ROUND(I864*H864,2)</f>
        <v>0</v>
      </c>
      <c r="K864" s="263" t="s">
        <v>162</v>
      </c>
      <c r="L864" s="268"/>
      <c r="M864" s="269" t="s">
        <v>1</v>
      </c>
      <c r="N864" s="270" t="s">
        <v>42</v>
      </c>
      <c r="O864" s="92"/>
      <c r="P864" s="228">
        <f>O864*H864</f>
        <v>0</v>
      </c>
      <c r="Q864" s="228">
        <v>0.014500000000000001</v>
      </c>
      <c r="R864" s="228">
        <f>Q864*H864</f>
        <v>0.029000000000000001</v>
      </c>
      <c r="S864" s="228">
        <v>0</v>
      </c>
      <c r="T864" s="229">
        <f>S864*H864</f>
        <v>0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30" t="s">
        <v>387</v>
      </c>
      <c r="AT864" s="230" t="s">
        <v>241</v>
      </c>
      <c r="AU864" s="230" t="s">
        <v>164</v>
      </c>
      <c r="AY864" s="18" t="s">
        <v>156</v>
      </c>
      <c r="BE864" s="231">
        <f>IF(N864="základní",J864,0)</f>
        <v>0</v>
      </c>
      <c r="BF864" s="231">
        <f>IF(N864="snížená",J864,0)</f>
        <v>0</v>
      </c>
      <c r="BG864" s="231">
        <f>IF(N864="zákl. přenesená",J864,0)</f>
        <v>0</v>
      </c>
      <c r="BH864" s="231">
        <f>IF(N864="sníž. přenesená",J864,0)</f>
        <v>0</v>
      </c>
      <c r="BI864" s="231">
        <f>IF(N864="nulová",J864,0)</f>
        <v>0</v>
      </c>
      <c r="BJ864" s="18" t="s">
        <v>164</v>
      </c>
      <c r="BK864" s="231">
        <f>ROUND(I864*H864,2)</f>
        <v>0</v>
      </c>
      <c r="BL864" s="18" t="s">
        <v>273</v>
      </c>
      <c r="BM864" s="230" t="s">
        <v>1147</v>
      </c>
    </row>
    <row r="865" s="2" customFormat="1">
      <c r="A865" s="39"/>
      <c r="B865" s="40"/>
      <c r="C865" s="41"/>
      <c r="D865" s="232" t="s">
        <v>166</v>
      </c>
      <c r="E865" s="41"/>
      <c r="F865" s="233" t="s">
        <v>1146</v>
      </c>
      <c r="G865" s="41"/>
      <c r="H865" s="41"/>
      <c r="I865" s="234"/>
      <c r="J865" s="41"/>
      <c r="K865" s="41"/>
      <c r="L865" s="45"/>
      <c r="M865" s="235"/>
      <c r="N865" s="236"/>
      <c r="O865" s="92"/>
      <c r="P865" s="92"/>
      <c r="Q865" s="92"/>
      <c r="R865" s="92"/>
      <c r="S865" s="92"/>
      <c r="T865" s="93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T865" s="18" t="s">
        <v>166</v>
      </c>
      <c r="AU865" s="18" t="s">
        <v>164</v>
      </c>
    </row>
    <row r="866" s="2" customFormat="1" ht="16.5" customHeight="1">
      <c r="A866" s="39"/>
      <c r="B866" s="40"/>
      <c r="C866" s="219" t="s">
        <v>1148</v>
      </c>
      <c r="D866" s="219" t="s">
        <v>158</v>
      </c>
      <c r="E866" s="220" t="s">
        <v>1149</v>
      </c>
      <c r="F866" s="221" t="s">
        <v>1150</v>
      </c>
      <c r="G866" s="222" t="s">
        <v>464</v>
      </c>
      <c r="H866" s="223">
        <v>2</v>
      </c>
      <c r="I866" s="224"/>
      <c r="J866" s="225">
        <f>ROUND(I866*H866,2)</f>
        <v>0</v>
      </c>
      <c r="K866" s="221" t="s">
        <v>162</v>
      </c>
      <c r="L866" s="45"/>
      <c r="M866" s="226" t="s">
        <v>1</v>
      </c>
      <c r="N866" s="227" t="s">
        <v>42</v>
      </c>
      <c r="O866" s="92"/>
      <c r="P866" s="228">
        <f>O866*H866</f>
        <v>0</v>
      </c>
      <c r="Q866" s="228">
        <v>0</v>
      </c>
      <c r="R866" s="228">
        <f>Q866*H866</f>
        <v>0</v>
      </c>
      <c r="S866" s="228">
        <v>0</v>
      </c>
      <c r="T866" s="229">
        <f>S866*H866</f>
        <v>0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30" t="s">
        <v>273</v>
      </c>
      <c r="AT866" s="230" t="s">
        <v>158</v>
      </c>
      <c r="AU866" s="230" t="s">
        <v>164</v>
      </c>
      <c r="AY866" s="18" t="s">
        <v>156</v>
      </c>
      <c r="BE866" s="231">
        <f>IF(N866="základní",J866,0)</f>
        <v>0</v>
      </c>
      <c r="BF866" s="231">
        <f>IF(N866="snížená",J866,0)</f>
        <v>0</v>
      </c>
      <c r="BG866" s="231">
        <f>IF(N866="zákl. přenesená",J866,0)</f>
        <v>0</v>
      </c>
      <c r="BH866" s="231">
        <f>IF(N866="sníž. přenesená",J866,0)</f>
        <v>0</v>
      </c>
      <c r="BI866" s="231">
        <f>IF(N866="nulová",J866,0)</f>
        <v>0</v>
      </c>
      <c r="BJ866" s="18" t="s">
        <v>164</v>
      </c>
      <c r="BK866" s="231">
        <f>ROUND(I866*H866,2)</f>
        <v>0</v>
      </c>
      <c r="BL866" s="18" t="s">
        <v>273</v>
      </c>
      <c r="BM866" s="230" t="s">
        <v>1151</v>
      </c>
    </row>
    <row r="867" s="2" customFormat="1">
      <c r="A867" s="39"/>
      <c r="B867" s="40"/>
      <c r="C867" s="41"/>
      <c r="D867" s="232" t="s">
        <v>166</v>
      </c>
      <c r="E867" s="41"/>
      <c r="F867" s="233" t="s">
        <v>1152</v>
      </c>
      <c r="G867" s="41"/>
      <c r="H867" s="41"/>
      <c r="I867" s="234"/>
      <c r="J867" s="41"/>
      <c r="K867" s="41"/>
      <c r="L867" s="45"/>
      <c r="M867" s="235"/>
      <c r="N867" s="236"/>
      <c r="O867" s="92"/>
      <c r="P867" s="92"/>
      <c r="Q867" s="92"/>
      <c r="R867" s="92"/>
      <c r="S867" s="92"/>
      <c r="T867" s="93"/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T867" s="18" t="s">
        <v>166</v>
      </c>
      <c r="AU867" s="18" t="s">
        <v>164</v>
      </c>
    </row>
    <row r="868" s="2" customFormat="1">
      <c r="A868" s="39"/>
      <c r="B868" s="40"/>
      <c r="C868" s="41"/>
      <c r="D868" s="237" t="s">
        <v>168</v>
      </c>
      <c r="E868" s="41"/>
      <c r="F868" s="238" t="s">
        <v>1153</v>
      </c>
      <c r="G868" s="41"/>
      <c r="H868" s="41"/>
      <c r="I868" s="234"/>
      <c r="J868" s="41"/>
      <c r="K868" s="41"/>
      <c r="L868" s="45"/>
      <c r="M868" s="235"/>
      <c r="N868" s="236"/>
      <c r="O868" s="92"/>
      <c r="P868" s="92"/>
      <c r="Q868" s="92"/>
      <c r="R868" s="92"/>
      <c r="S868" s="92"/>
      <c r="T868" s="93"/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T868" s="18" t="s">
        <v>168</v>
      </c>
      <c r="AU868" s="18" t="s">
        <v>164</v>
      </c>
    </row>
    <row r="869" s="2" customFormat="1" ht="16.5" customHeight="1">
      <c r="A869" s="39"/>
      <c r="B869" s="40"/>
      <c r="C869" s="261" t="s">
        <v>1154</v>
      </c>
      <c r="D869" s="261" t="s">
        <v>241</v>
      </c>
      <c r="E869" s="262" t="s">
        <v>1155</v>
      </c>
      <c r="F869" s="263" t="s">
        <v>1156</v>
      </c>
      <c r="G869" s="264" t="s">
        <v>464</v>
      </c>
      <c r="H869" s="265">
        <v>2</v>
      </c>
      <c r="I869" s="266"/>
      <c r="J869" s="267">
        <f>ROUND(I869*H869,2)</f>
        <v>0</v>
      </c>
      <c r="K869" s="263" t="s">
        <v>162</v>
      </c>
      <c r="L869" s="268"/>
      <c r="M869" s="269" t="s">
        <v>1</v>
      </c>
      <c r="N869" s="270" t="s">
        <v>42</v>
      </c>
      <c r="O869" s="92"/>
      <c r="P869" s="228">
        <f>O869*H869</f>
        <v>0</v>
      </c>
      <c r="Q869" s="228">
        <v>0.0012800000000000001</v>
      </c>
      <c r="R869" s="228">
        <f>Q869*H869</f>
        <v>0.0025600000000000002</v>
      </c>
      <c r="S869" s="228">
        <v>0</v>
      </c>
      <c r="T869" s="229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30" t="s">
        <v>387</v>
      </c>
      <c r="AT869" s="230" t="s">
        <v>241</v>
      </c>
      <c r="AU869" s="230" t="s">
        <v>164</v>
      </c>
      <c r="AY869" s="18" t="s">
        <v>156</v>
      </c>
      <c r="BE869" s="231">
        <f>IF(N869="základní",J869,0)</f>
        <v>0</v>
      </c>
      <c r="BF869" s="231">
        <f>IF(N869="snížená",J869,0)</f>
        <v>0</v>
      </c>
      <c r="BG869" s="231">
        <f>IF(N869="zákl. přenesená",J869,0)</f>
        <v>0</v>
      </c>
      <c r="BH869" s="231">
        <f>IF(N869="sníž. přenesená",J869,0)</f>
        <v>0</v>
      </c>
      <c r="BI869" s="231">
        <f>IF(N869="nulová",J869,0)</f>
        <v>0</v>
      </c>
      <c r="BJ869" s="18" t="s">
        <v>164</v>
      </c>
      <c r="BK869" s="231">
        <f>ROUND(I869*H869,2)</f>
        <v>0</v>
      </c>
      <c r="BL869" s="18" t="s">
        <v>273</v>
      </c>
      <c r="BM869" s="230" t="s">
        <v>1157</v>
      </c>
    </row>
    <row r="870" s="2" customFormat="1">
      <c r="A870" s="39"/>
      <c r="B870" s="40"/>
      <c r="C870" s="41"/>
      <c r="D870" s="232" t="s">
        <v>166</v>
      </c>
      <c r="E870" s="41"/>
      <c r="F870" s="233" t="s">
        <v>1156</v>
      </c>
      <c r="G870" s="41"/>
      <c r="H870" s="41"/>
      <c r="I870" s="234"/>
      <c r="J870" s="41"/>
      <c r="K870" s="41"/>
      <c r="L870" s="45"/>
      <c r="M870" s="235"/>
      <c r="N870" s="236"/>
      <c r="O870" s="92"/>
      <c r="P870" s="92"/>
      <c r="Q870" s="92"/>
      <c r="R870" s="92"/>
      <c r="S870" s="92"/>
      <c r="T870" s="93"/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T870" s="18" t="s">
        <v>166</v>
      </c>
      <c r="AU870" s="18" t="s">
        <v>164</v>
      </c>
    </row>
    <row r="871" s="2" customFormat="1" ht="21.75" customHeight="1">
      <c r="A871" s="39"/>
      <c r="B871" s="40"/>
      <c r="C871" s="219" t="s">
        <v>1158</v>
      </c>
      <c r="D871" s="219" t="s">
        <v>158</v>
      </c>
      <c r="E871" s="220" t="s">
        <v>1159</v>
      </c>
      <c r="F871" s="221" t="s">
        <v>1160</v>
      </c>
      <c r="G871" s="222" t="s">
        <v>455</v>
      </c>
      <c r="H871" s="223">
        <v>2</v>
      </c>
      <c r="I871" s="224"/>
      <c r="J871" s="225">
        <f>ROUND(I871*H871,2)</f>
        <v>0</v>
      </c>
      <c r="K871" s="221" t="s">
        <v>162</v>
      </c>
      <c r="L871" s="45"/>
      <c r="M871" s="226" t="s">
        <v>1</v>
      </c>
      <c r="N871" s="227" t="s">
        <v>42</v>
      </c>
      <c r="O871" s="92"/>
      <c r="P871" s="228">
        <f>O871*H871</f>
        <v>0</v>
      </c>
      <c r="Q871" s="228">
        <v>0.0022300000000000002</v>
      </c>
      <c r="R871" s="228">
        <f>Q871*H871</f>
        <v>0.0044600000000000004</v>
      </c>
      <c r="S871" s="228">
        <v>0</v>
      </c>
      <c r="T871" s="229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30" t="s">
        <v>273</v>
      </c>
      <c r="AT871" s="230" t="s">
        <v>158</v>
      </c>
      <c r="AU871" s="230" t="s">
        <v>164</v>
      </c>
      <c r="AY871" s="18" t="s">
        <v>156</v>
      </c>
      <c r="BE871" s="231">
        <f>IF(N871="základní",J871,0)</f>
        <v>0</v>
      </c>
      <c r="BF871" s="231">
        <f>IF(N871="snížená",J871,0)</f>
        <v>0</v>
      </c>
      <c r="BG871" s="231">
        <f>IF(N871="zákl. přenesená",J871,0)</f>
        <v>0</v>
      </c>
      <c r="BH871" s="231">
        <f>IF(N871="sníž. přenesená",J871,0)</f>
        <v>0</v>
      </c>
      <c r="BI871" s="231">
        <f>IF(N871="nulová",J871,0)</f>
        <v>0</v>
      </c>
      <c r="BJ871" s="18" t="s">
        <v>164</v>
      </c>
      <c r="BK871" s="231">
        <f>ROUND(I871*H871,2)</f>
        <v>0</v>
      </c>
      <c r="BL871" s="18" t="s">
        <v>273</v>
      </c>
      <c r="BM871" s="230" t="s">
        <v>1161</v>
      </c>
    </row>
    <row r="872" s="2" customFormat="1">
      <c r="A872" s="39"/>
      <c r="B872" s="40"/>
      <c r="C872" s="41"/>
      <c r="D872" s="232" t="s">
        <v>166</v>
      </c>
      <c r="E872" s="41"/>
      <c r="F872" s="233" t="s">
        <v>1162</v>
      </c>
      <c r="G872" s="41"/>
      <c r="H872" s="41"/>
      <c r="I872" s="234"/>
      <c r="J872" s="41"/>
      <c r="K872" s="41"/>
      <c r="L872" s="45"/>
      <c r="M872" s="235"/>
      <c r="N872" s="236"/>
      <c r="O872" s="92"/>
      <c r="P872" s="92"/>
      <c r="Q872" s="92"/>
      <c r="R872" s="92"/>
      <c r="S872" s="92"/>
      <c r="T872" s="93"/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T872" s="18" t="s">
        <v>166</v>
      </c>
      <c r="AU872" s="18" t="s">
        <v>164</v>
      </c>
    </row>
    <row r="873" s="2" customFormat="1">
      <c r="A873" s="39"/>
      <c r="B873" s="40"/>
      <c r="C873" s="41"/>
      <c r="D873" s="237" t="s">
        <v>168</v>
      </c>
      <c r="E873" s="41"/>
      <c r="F873" s="238" t="s">
        <v>1163</v>
      </c>
      <c r="G873" s="41"/>
      <c r="H873" s="41"/>
      <c r="I873" s="234"/>
      <c r="J873" s="41"/>
      <c r="K873" s="41"/>
      <c r="L873" s="45"/>
      <c r="M873" s="235"/>
      <c r="N873" s="236"/>
      <c r="O873" s="92"/>
      <c r="P873" s="92"/>
      <c r="Q873" s="92"/>
      <c r="R873" s="92"/>
      <c r="S873" s="92"/>
      <c r="T873" s="93"/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T873" s="18" t="s">
        <v>168</v>
      </c>
      <c r="AU873" s="18" t="s">
        <v>164</v>
      </c>
    </row>
    <row r="874" s="2" customFormat="1" ht="16.5" customHeight="1">
      <c r="A874" s="39"/>
      <c r="B874" s="40"/>
      <c r="C874" s="261" t="s">
        <v>1164</v>
      </c>
      <c r="D874" s="261" t="s">
        <v>241</v>
      </c>
      <c r="E874" s="262" t="s">
        <v>1165</v>
      </c>
      <c r="F874" s="263" t="s">
        <v>1166</v>
      </c>
      <c r="G874" s="264" t="s">
        <v>464</v>
      </c>
      <c r="H874" s="265">
        <v>1</v>
      </c>
      <c r="I874" s="266"/>
      <c r="J874" s="267">
        <f>ROUND(I874*H874,2)</f>
        <v>0</v>
      </c>
      <c r="K874" s="263" t="s">
        <v>162</v>
      </c>
      <c r="L874" s="268"/>
      <c r="M874" s="269" t="s">
        <v>1</v>
      </c>
      <c r="N874" s="270" t="s">
        <v>42</v>
      </c>
      <c r="O874" s="92"/>
      <c r="P874" s="228">
        <f>O874*H874</f>
        <v>0</v>
      </c>
      <c r="Q874" s="228">
        <v>0.0089999999999999993</v>
      </c>
      <c r="R874" s="228">
        <f>Q874*H874</f>
        <v>0.0089999999999999993</v>
      </c>
      <c r="S874" s="228">
        <v>0</v>
      </c>
      <c r="T874" s="229">
        <f>S874*H874</f>
        <v>0</v>
      </c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R874" s="230" t="s">
        <v>387</v>
      </c>
      <c r="AT874" s="230" t="s">
        <v>241</v>
      </c>
      <c r="AU874" s="230" t="s">
        <v>164</v>
      </c>
      <c r="AY874" s="18" t="s">
        <v>156</v>
      </c>
      <c r="BE874" s="231">
        <f>IF(N874="základní",J874,0)</f>
        <v>0</v>
      </c>
      <c r="BF874" s="231">
        <f>IF(N874="snížená",J874,0)</f>
        <v>0</v>
      </c>
      <c r="BG874" s="231">
        <f>IF(N874="zákl. přenesená",J874,0)</f>
        <v>0</v>
      </c>
      <c r="BH874" s="231">
        <f>IF(N874="sníž. přenesená",J874,0)</f>
        <v>0</v>
      </c>
      <c r="BI874" s="231">
        <f>IF(N874="nulová",J874,0)</f>
        <v>0</v>
      </c>
      <c r="BJ874" s="18" t="s">
        <v>164</v>
      </c>
      <c r="BK874" s="231">
        <f>ROUND(I874*H874,2)</f>
        <v>0</v>
      </c>
      <c r="BL874" s="18" t="s">
        <v>273</v>
      </c>
      <c r="BM874" s="230" t="s">
        <v>1167</v>
      </c>
    </row>
    <row r="875" s="2" customFormat="1">
      <c r="A875" s="39"/>
      <c r="B875" s="40"/>
      <c r="C875" s="41"/>
      <c r="D875" s="232" t="s">
        <v>166</v>
      </c>
      <c r="E875" s="41"/>
      <c r="F875" s="233" t="s">
        <v>1166</v>
      </c>
      <c r="G875" s="41"/>
      <c r="H875" s="41"/>
      <c r="I875" s="234"/>
      <c r="J875" s="41"/>
      <c r="K875" s="41"/>
      <c r="L875" s="45"/>
      <c r="M875" s="235"/>
      <c r="N875" s="236"/>
      <c r="O875" s="92"/>
      <c r="P875" s="92"/>
      <c r="Q875" s="92"/>
      <c r="R875" s="92"/>
      <c r="S875" s="92"/>
      <c r="T875" s="93"/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T875" s="18" t="s">
        <v>166</v>
      </c>
      <c r="AU875" s="18" t="s">
        <v>164</v>
      </c>
    </row>
    <row r="876" s="2" customFormat="1" ht="16.5" customHeight="1">
      <c r="A876" s="39"/>
      <c r="B876" s="40"/>
      <c r="C876" s="261" t="s">
        <v>1168</v>
      </c>
      <c r="D876" s="261" t="s">
        <v>241</v>
      </c>
      <c r="E876" s="262" t="s">
        <v>1169</v>
      </c>
      <c r="F876" s="263" t="s">
        <v>1170</v>
      </c>
      <c r="G876" s="264" t="s">
        <v>464</v>
      </c>
      <c r="H876" s="265">
        <v>1</v>
      </c>
      <c r="I876" s="266"/>
      <c r="J876" s="267">
        <f>ROUND(I876*H876,2)</f>
        <v>0</v>
      </c>
      <c r="K876" s="263" t="s">
        <v>162</v>
      </c>
      <c r="L876" s="268"/>
      <c r="M876" s="269" t="s">
        <v>1</v>
      </c>
      <c r="N876" s="270" t="s">
        <v>42</v>
      </c>
      <c r="O876" s="92"/>
      <c r="P876" s="228">
        <f>O876*H876</f>
        <v>0</v>
      </c>
      <c r="Q876" s="228">
        <v>0.019</v>
      </c>
      <c r="R876" s="228">
        <f>Q876*H876</f>
        <v>0.019</v>
      </c>
      <c r="S876" s="228">
        <v>0</v>
      </c>
      <c r="T876" s="229">
        <f>S876*H876</f>
        <v>0</v>
      </c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R876" s="230" t="s">
        <v>387</v>
      </c>
      <c r="AT876" s="230" t="s">
        <v>241</v>
      </c>
      <c r="AU876" s="230" t="s">
        <v>164</v>
      </c>
      <c r="AY876" s="18" t="s">
        <v>156</v>
      </c>
      <c r="BE876" s="231">
        <f>IF(N876="základní",J876,0)</f>
        <v>0</v>
      </c>
      <c r="BF876" s="231">
        <f>IF(N876="snížená",J876,0)</f>
        <v>0</v>
      </c>
      <c r="BG876" s="231">
        <f>IF(N876="zákl. přenesená",J876,0)</f>
        <v>0</v>
      </c>
      <c r="BH876" s="231">
        <f>IF(N876="sníž. přenesená",J876,0)</f>
        <v>0</v>
      </c>
      <c r="BI876" s="231">
        <f>IF(N876="nulová",J876,0)</f>
        <v>0</v>
      </c>
      <c r="BJ876" s="18" t="s">
        <v>164</v>
      </c>
      <c r="BK876" s="231">
        <f>ROUND(I876*H876,2)</f>
        <v>0</v>
      </c>
      <c r="BL876" s="18" t="s">
        <v>273</v>
      </c>
      <c r="BM876" s="230" t="s">
        <v>1171</v>
      </c>
    </row>
    <row r="877" s="2" customFormat="1">
      <c r="A877" s="39"/>
      <c r="B877" s="40"/>
      <c r="C877" s="41"/>
      <c r="D877" s="232" t="s">
        <v>166</v>
      </c>
      <c r="E877" s="41"/>
      <c r="F877" s="233" t="s">
        <v>1170</v>
      </c>
      <c r="G877" s="41"/>
      <c r="H877" s="41"/>
      <c r="I877" s="234"/>
      <c r="J877" s="41"/>
      <c r="K877" s="41"/>
      <c r="L877" s="45"/>
      <c r="M877" s="235"/>
      <c r="N877" s="236"/>
      <c r="O877" s="92"/>
      <c r="P877" s="92"/>
      <c r="Q877" s="92"/>
      <c r="R877" s="92"/>
      <c r="S877" s="92"/>
      <c r="T877" s="93"/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T877" s="18" t="s">
        <v>166</v>
      </c>
      <c r="AU877" s="18" t="s">
        <v>164</v>
      </c>
    </row>
    <row r="878" s="2" customFormat="1" ht="16.5" customHeight="1">
      <c r="A878" s="39"/>
      <c r="B878" s="40"/>
      <c r="C878" s="219" t="s">
        <v>1172</v>
      </c>
      <c r="D878" s="219" t="s">
        <v>158</v>
      </c>
      <c r="E878" s="220" t="s">
        <v>1173</v>
      </c>
      <c r="F878" s="221" t="s">
        <v>1174</v>
      </c>
      <c r="G878" s="222" t="s">
        <v>464</v>
      </c>
      <c r="H878" s="223">
        <v>1</v>
      </c>
      <c r="I878" s="224"/>
      <c r="J878" s="225">
        <f>ROUND(I878*H878,2)</f>
        <v>0</v>
      </c>
      <c r="K878" s="221" t="s">
        <v>162</v>
      </c>
      <c r="L878" s="45"/>
      <c r="M878" s="226" t="s">
        <v>1</v>
      </c>
      <c r="N878" s="227" t="s">
        <v>42</v>
      </c>
      <c r="O878" s="92"/>
      <c r="P878" s="228">
        <f>O878*H878</f>
        <v>0</v>
      </c>
      <c r="Q878" s="228">
        <v>0.00189</v>
      </c>
      <c r="R878" s="228">
        <f>Q878*H878</f>
        <v>0.00189</v>
      </c>
      <c r="S878" s="228">
        <v>0</v>
      </c>
      <c r="T878" s="229">
        <f>S878*H878</f>
        <v>0</v>
      </c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R878" s="230" t="s">
        <v>273</v>
      </c>
      <c r="AT878" s="230" t="s">
        <v>158</v>
      </c>
      <c r="AU878" s="230" t="s">
        <v>164</v>
      </c>
      <c r="AY878" s="18" t="s">
        <v>156</v>
      </c>
      <c r="BE878" s="231">
        <f>IF(N878="základní",J878,0)</f>
        <v>0</v>
      </c>
      <c r="BF878" s="231">
        <f>IF(N878="snížená",J878,0)</f>
        <v>0</v>
      </c>
      <c r="BG878" s="231">
        <f>IF(N878="zákl. přenesená",J878,0)</f>
        <v>0</v>
      </c>
      <c r="BH878" s="231">
        <f>IF(N878="sníž. přenesená",J878,0)</f>
        <v>0</v>
      </c>
      <c r="BI878" s="231">
        <f>IF(N878="nulová",J878,0)</f>
        <v>0</v>
      </c>
      <c r="BJ878" s="18" t="s">
        <v>164</v>
      </c>
      <c r="BK878" s="231">
        <f>ROUND(I878*H878,2)</f>
        <v>0</v>
      </c>
      <c r="BL878" s="18" t="s">
        <v>273</v>
      </c>
      <c r="BM878" s="230" t="s">
        <v>1175</v>
      </c>
    </row>
    <row r="879" s="2" customFormat="1">
      <c r="A879" s="39"/>
      <c r="B879" s="40"/>
      <c r="C879" s="41"/>
      <c r="D879" s="232" t="s">
        <v>166</v>
      </c>
      <c r="E879" s="41"/>
      <c r="F879" s="233" t="s">
        <v>1176</v>
      </c>
      <c r="G879" s="41"/>
      <c r="H879" s="41"/>
      <c r="I879" s="234"/>
      <c r="J879" s="41"/>
      <c r="K879" s="41"/>
      <c r="L879" s="45"/>
      <c r="M879" s="235"/>
      <c r="N879" s="236"/>
      <c r="O879" s="92"/>
      <c r="P879" s="92"/>
      <c r="Q879" s="92"/>
      <c r="R879" s="92"/>
      <c r="S879" s="92"/>
      <c r="T879" s="93"/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T879" s="18" t="s">
        <v>166</v>
      </c>
      <c r="AU879" s="18" t="s">
        <v>164</v>
      </c>
    </row>
    <row r="880" s="2" customFormat="1">
      <c r="A880" s="39"/>
      <c r="B880" s="40"/>
      <c r="C880" s="41"/>
      <c r="D880" s="237" t="s">
        <v>168</v>
      </c>
      <c r="E880" s="41"/>
      <c r="F880" s="238" t="s">
        <v>1177</v>
      </c>
      <c r="G880" s="41"/>
      <c r="H880" s="41"/>
      <c r="I880" s="234"/>
      <c r="J880" s="41"/>
      <c r="K880" s="41"/>
      <c r="L880" s="45"/>
      <c r="M880" s="235"/>
      <c r="N880" s="236"/>
      <c r="O880" s="92"/>
      <c r="P880" s="92"/>
      <c r="Q880" s="92"/>
      <c r="R880" s="92"/>
      <c r="S880" s="92"/>
      <c r="T880" s="93"/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T880" s="18" t="s">
        <v>168</v>
      </c>
      <c r="AU880" s="18" t="s">
        <v>164</v>
      </c>
    </row>
    <row r="881" s="2" customFormat="1" ht="21.75" customHeight="1">
      <c r="A881" s="39"/>
      <c r="B881" s="40"/>
      <c r="C881" s="261" t="s">
        <v>1178</v>
      </c>
      <c r="D881" s="261" t="s">
        <v>241</v>
      </c>
      <c r="E881" s="262" t="s">
        <v>1179</v>
      </c>
      <c r="F881" s="263" t="s">
        <v>1180</v>
      </c>
      <c r="G881" s="264" t="s">
        <v>464</v>
      </c>
      <c r="H881" s="265">
        <v>1</v>
      </c>
      <c r="I881" s="266"/>
      <c r="J881" s="267">
        <f>ROUND(I881*H881,2)</f>
        <v>0</v>
      </c>
      <c r="K881" s="263" t="s">
        <v>162</v>
      </c>
      <c r="L881" s="268"/>
      <c r="M881" s="269" t="s">
        <v>1</v>
      </c>
      <c r="N881" s="270" t="s">
        <v>42</v>
      </c>
      <c r="O881" s="92"/>
      <c r="P881" s="228">
        <f>O881*H881</f>
        <v>0</v>
      </c>
      <c r="Q881" s="228">
        <v>0.016</v>
      </c>
      <c r="R881" s="228">
        <f>Q881*H881</f>
        <v>0.016</v>
      </c>
      <c r="S881" s="228">
        <v>0</v>
      </c>
      <c r="T881" s="229">
        <f>S881*H881</f>
        <v>0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30" t="s">
        <v>387</v>
      </c>
      <c r="AT881" s="230" t="s">
        <v>241</v>
      </c>
      <c r="AU881" s="230" t="s">
        <v>164</v>
      </c>
      <c r="AY881" s="18" t="s">
        <v>156</v>
      </c>
      <c r="BE881" s="231">
        <f>IF(N881="základní",J881,0)</f>
        <v>0</v>
      </c>
      <c r="BF881" s="231">
        <f>IF(N881="snížená",J881,0)</f>
        <v>0</v>
      </c>
      <c r="BG881" s="231">
        <f>IF(N881="zákl. přenesená",J881,0)</f>
        <v>0</v>
      </c>
      <c r="BH881" s="231">
        <f>IF(N881="sníž. přenesená",J881,0)</f>
        <v>0</v>
      </c>
      <c r="BI881" s="231">
        <f>IF(N881="nulová",J881,0)</f>
        <v>0</v>
      </c>
      <c r="BJ881" s="18" t="s">
        <v>164</v>
      </c>
      <c r="BK881" s="231">
        <f>ROUND(I881*H881,2)</f>
        <v>0</v>
      </c>
      <c r="BL881" s="18" t="s">
        <v>273</v>
      </c>
      <c r="BM881" s="230" t="s">
        <v>1181</v>
      </c>
    </row>
    <row r="882" s="2" customFormat="1">
      <c r="A882" s="39"/>
      <c r="B882" s="40"/>
      <c r="C882" s="41"/>
      <c r="D882" s="232" t="s">
        <v>166</v>
      </c>
      <c r="E882" s="41"/>
      <c r="F882" s="233" t="s">
        <v>1180</v>
      </c>
      <c r="G882" s="41"/>
      <c r="H882" s="41"/>
      <c r="I882" s="234"/>
      <c r="J882" s="41"/>
      <c r="K882" s="41"/>
      <c r="L882" s="45"/>
      <c r="M882" s="235"/>
      <c r="N882" s="236"/>
      <c r="O882" s="92"/>
      <c r="P882" s="92"/>
      <c r="Q882" s="92"/>
      <c r="R882" s="92"/>
      <c r="S882" s="92"/>
      <c r="T882" s="93"/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T882" s="18" t="s">
        <v>166</v>
      </c>
      <c r="AU882" s="18" t="s">
        <v>164</v>
      </c>
    </row>
    <row r="883" s="2" customFormat="1" ht="16.5" customHeight="1">
      <c r="A883" s="39"/>
      <c r="B883" s="40"/>
      <c r="C883" s="219" t="s">
        <v>1182</v>
      </c>
      <c r="D883" s="219" t="s">
        <v>158</v>
      </c>
      <c r="E883" s="220" t="s">
        <v>1183</v>
      </c>
      <c r="F883" s="221" t="s">
        <v>1184</v>
      </c>
      <c r="G883" s="222" t="s">
        <v>455</v>
      </c>
      <c r="H883" s="223">
        <v>2</v>
      </c>
      <c r="I883" s="224"/>
      <c r="J883" s="225">
        <f>ROUND(I883*H883,2)</f>
        <v>0</v>
      </c>
      <c r="K883" s="221" t="s">
        <v>162</v>
      </c>
      <c r="L883" s="45"/>
      <c r="M883" s="226" t="s">
        <v>1</v>
      </c>
      <c r="N883" s="227" t="s">
        <v>42</v>
      </c>
      <c r="O883" s="92"/>
      <c r="P883" s="228">
        <f>O883*H883</f>
        <v>0</v>
      </c>
      <c r="Q883" s="228">
        <v>0.0063299999999999997</v>
      </c>
      <c r="R883" s="228">
        <f>Q883*H883</f>
        <v>0.012659999999999999</v>
      </c>
      <c r="S883" s="228">
        <v>0</v>
      </c>
      <c r="T883" s="229">
        <f>S883*H883</f>
        <v>0</v>
      </c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R883" s="230" t="s">
        <v>273</v>
      </c>
      <c r="AT883" s="230" t="s">
        <v>158</v>
      </c>
      <c r="AU883" s="230" t="s">
        <v>164</v>
      </c>
      <c r="AY883" s="18" t="s">
        <v>156</v>
      </c>
      <c r="BE883" s="231">
        <f>IF(N883="základní",J883,0)</f>
        <v>0</v>
      </c>
      <c r="BF883" s="231">
        <f>IF(N883="snížená",J883,0)</f>
        <v>0</v>
      </c>
      <c r="BG883" s="231">
        <f>IF(N883="zákl. přenesená",J883,0)</f>
        <v>0</v>
      </c>
      <c r="BH883" s="231">
        <f>IF(N883="sníž. přenesená",J883,0)</f>
        <v>0</v>
      </c>
      <c r="BI883" s="231">
        <f>IF(N883="nulová",J883,0)</f>
        <v>0</v>
      </c>
      <c r="BJ883" s="18" t="s">
        <v>164</v>
      </c>
      <c r="BK883" s="231">
        <f>ROUND(I883*H883,2)</f>
        <v>0</v>
      </c>
      <c r="BL883" s="18" t="s">
        <v>273</v>
      </c>
      <c r="BM883" s="230" t="s">
        <v>1185</v>
      </c>
    </row>
    <row r="884" s="2" customFormat="1">
      <c r="A884" s="39"/>
      <c r="B884" s="40"/>
      <c r="C884" s="41"/>
      <c r="D884" s="232" t="s">
        <v>166</v>
      </c>
      <c r="E884" s="41"/>
      <c r="F884" s="233" t="s">
        <v>1186</v>
      </c>
      <c r="G884" s="41"/>
      <c r="H884" s="41"/>
      <c r="I884" s="234"/>
      <c r="J884" s="41"/>
      <c r="K884" s="41"/>
      <c r="L884" s="45"/>
      <c r="M884" s="235"/>
      <c r="N884" s="236"/>
      <c r="O884" s="92"/>
      <c r="P884" s="92"/>
      <c r="Q884" s="92"/>
      <c r="R884" s="92"/>
      <c r="S884" s="92"/>
      <c r="T884" s="93"/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T884" s="18" t="s">
        <v>166</v>
      </c>
      <c r="AU884" s="18" t="s">
        <v>164</v>
      </c>
    </row>
    <row r="885" s="2" customFormat="1">
      <c r="A885" s="39"/>
      <c r="B885" s="40"/>
      <c r="C885" s="41"/>
      <c r="D885" s="237" t="s">
        <v>168</v>
      </c>
      <c r="E885" s="41"/>
      <c r="F885" s="238" t="s">
        <v>1187</v>
      </c>
      <c r="G885" s="41"/>
      <c r="H885" s="41"/>
      <c r="I885" s="234"/>
      <c r="J885" s="41"/>
      <c r="K885" s="41"/>
      <c r="L885" s="45"/>
      <c r="M885" s="235"/>
      <c r="N885" s="236"/>
      <c r="O885" s="92"/>
      <c r="P885" s="92"/>
      <c r="Q885" s="92"/>
      <c r="R885" s="92"/>
      <c r="S885" s="92"/>
      <c r="T885" s="93"/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T885" s="18" t="s">
        <v>168</v>
      </c>
      <c r="AU885" s="18" t="s">
        <v>164</v>
      </c>
    </row>
    <row r="886" s="2" customFormat="1" ht="24.15" customHeight="1">
      <c r="A886" s="39"/>
      <c r="B886" s="40"/>
      <c r="C886" s="261" t="s">
        <v>1188</v>
      </c>
      <c r="D886" s="261" t="s">
        <v>241</v>
      </c>
      <c r="E886" s="262" t="s">
        <v>1189</v>
      </c>
      <c r="F886" s="263" t="s">
        <v>1190</v>
      </c>
      <c r="G886" s="264" t="s">
        <v>464</v>
      </c>
      <c r="H886" s="265">
        <v>1</v>
      </c>
      <c r="I886" s="266"/>
      <c r="J886" s="267">
        <f>ROUND(I886*H886,2)</f>
        <v>0</v>
      </c>
      <c r="K886" s="263" t="s">
        <v>162</v>
      </c>
      <c r="L886" s="268"/>
      <c r="M886" s="269" t="s">
        <v>1</v>
      </c>
      <c r="N886" s="270" t="s">
        <v>42</v>
      </c>
      <c r="O886" s="92"/>
      <c r="P886" s="228">
        <f>O886*H886</f>
        <v>0</v>
      </c>
      <c r="Q886" s="228">
        <v>0.044999999999999998</v>
      </c>
      <c r="R886" s="228">
        <f>Q886*H886</f>
        <v>0.044999999999999998</v>
      </c>
      <c r="S886" s="228">
        <v>0</v>
      </c>
      <c r="T886" s="229">
        <f>S886*H886</f>
        <v>0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30" t="s">
        <v>219</v>
      </c>
      <c r="AT886" s="230" t="s">
        <v>241</v>
      </c>
      <c r="AU886" s="230" t="s">
        <v>164</v>
      </c>
      <c r="AY886" s="18" t="s">
        <v>156</v>
      </c>
      <c r="BE886" s="231">
        <f>IF(N886="základní",J886,0)</f>
        <v>0</v>
      </c>
      <c r="BF886" s="231">
        <f>IF(N886="snížená",J886,0)</f>
        <v>0</v>
      </c>
      <c r="BG886" s="231">
        <f>IF(N886="zákl. přenesená",J886,0)</f>
        <v>0</v>
      </c>
      <c r="BH886" s="231">
        <f>IF(N886="sníž. přenesená",J886,0)</f>
        <v>0</v>
      </c>
      <c r="BI886" s="231">
        <f>IF(N886="nulová",J886,0)</f>
        <v>0</v>
      </c>
      <c r="BJ886" s="18" t="s">
        <v>164</v>
      </c>
      <c r="BK886" s="231">
        <f>ROUND(I886*H886,2)</f>
        <v>0</v>
      </c>
      <c r="BL886" s="18" t="s">
        <v>163</v>
      </c>
      <c r="BM886" s="230" t="s">
        <v>1191</v>
      </c>
    </row>
    <row r="887" s="2" customFormat="1">
      <c r="A887" s="39"/>
      <c r="B887" s="40"/>
      <c r="C887" s="41"/>
      <c r="D887" s="232" t="s">
        <v>166</v>
      </c>
      <c r="E887" s="41"/>
      <c r="F887" s="233" t="s">
        <v>1190</v>
      </c>
      <c r="G887" s="41"/>
      <c r="H887" s="41"/>
      <c r="I887" s="234"/>
      <c r="J887" s="41"/>
      <c r="K887" s="41"/>
      <c r="L887" s="45"/>
      <c r="M887" s="235"/>
      <c r="N887" s="236"/>
      <c r="O887" s="92"/>
      <c r="P887" s="92"/>
      <c r="Q887" s="92"/>
      <c r="R887" s="92"/>
      <c r="S887" s="92"/>
      <c r="T887" s="93"/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T887" s="18" t="s">
        <v>166</v>
      </c>
      <c r="AU887" s="18" t="s">
        <v>164</v>
      </c>
    </row>
    <row r="888" s="2" customFormat="1" ht="24.15" customHeight="1">
      <c r="A888" s="39"/>
      <c r="B888" s="40"/>
      <c r="C888" s="261" t="s">
        <v>1192</v>
      </c>
      <c r="D888" s="261" t="s">
        <v>241</v>
      </c>
      <c r="E888" s="262" t="s">
        <v>1193</v>
      </c>
      <c r="F888" s="263" t="s">
        <v>1194</v>
      </c>
      <c r="G888" s="264" t="s">
        <v>464</v>
      </c>
      <c r="H888" s="265">
        <v>1</v>
      </c>
      <c r="I888" s="266"/>
      <c r="J888" s="267">
        <f>ROUND(I888*H888,2)</f>
        <v>0</v>
      </c>
      <c r="K888" s="263" t="s">
        <v>162</v>
      </c>
      <c r="L888" s="268"/>
      <c r="M888" s="269" t="s">
        <v>1</v>
      </c>
      <c r="N888" s="270" t="s">
        <v>42</v>
      </c>
      <c r="O888" s="92"/>
      <c r="P888" s="228">
        <f>O888*H888</f>
        <v>0</v>
      </c>
      <c r="Q888" s="228">
        <v>0.029999999999999999</v>
      </c>
      <c r="R888" s="228">
        <f>Q888*H888</f>
        <v>0.029999999999999999</v>
      </c>
      <c r="S888" s="228">
        <v>0</v>
      </c>
      <c r="T888" s="229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30" t="s">
        <v>219</v>
      </c>
      <c r="AT888" s="230" t="s">
        <v>241</v>
      </c>
      <c r="AU888" s="230" t="s">
        <v>164</v>
      </c>
      <c r="AY888" s="18" t="s">
        <v>156</v>
      </c>
      <c r="BE888" s="231">
        <f>IF(N888="základní",J888,0)</f>
        <v>0</v>
      </c>
      <c r="BF888" s="231">
        <f>IF(N888="snížená",J888,0)</f>
        <v>0</v>
      </c>
      <c r="BG888" s="231">
        <f>IF(N888="zákl. přenesená",J888,0)</f>
        <v>0</v>
      </c>
      <c r="BH888" s="231">
        <f>IF(N888="sníž. přenesená",J888,0)</f>
        <v>0</v>
      </c>
      <c r="BI888" s="231">
        <f>IF(N888="nulová",J888,0)</f>
        <v>0</v>
      </c>
      <c r="BJ888" s="18" t="s">
        <v>164</v>
      </c>
      <c r="BK888" s="231">
        <f>ROUND(I888*H888,2)</f>
        <v>0</v>
      </c>
      <c r="BL888" s="18" t="s">
        <v>163</v>
      </c>
      <c r="BM888" s="230" t="s">
        <v>1195</v>
      </c>
    </row>
    <row r="889" s="2" customFormat="1">
      <c r="A889" s="39"/>
      <c r="B889" s="40"/>
      <c r="C889" s="41"/>
      <c r="D889" s="232" t="s">
        <v>166</v>
      </c>
      <c r="E889" s="41"/>
      <c r="F889" s="233" t="s">
        <v>1194</v>
      </c>
      <c r="G889" s="41"/>
      <c r="H889" s="41"/>
      <c r="I889" s="234"/>
      <c r="J889" s="41"/>
      <c r="K889" s="41"/>
      <c r="L889" s="45"/>
      <c r="M889" s="235"/>
      <c r="N889" s="236"/>
      <c r="O889" s="92"/>
      <c r="P889" s="92"/>
      <c r="Q889" s="92"/>
      <c r="R889" s="92"/>
      <c r="S889" s="92"/>
      <c r="T889" s="93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T889" s="18" t="s">
        <v>166</v>
      </c>
      <c r="AU889" s="18" t="s">
        <v>164</v>
      </c>
    </row>
    <row r="890" s="2" customFormat="1" ht="16.5" customHeight="1">
      <c r="A890" s="39"/>
      <c r="B890" s="40"/>
      <c r="C890" s="219" t="s">
        <v>1196</v>
      </c>
      <c r="D890" s="219" t="s">
        <v>158</v>
      </c>
      <c r="E890" s="220" t="s">
        <v>1197</v>
      </c>
      <c r="F890" s="221" t="s">
        <v>1198</v>
      </c>
      <c r="G890" s="222" t="s">
        <v>455</v>
      </c>
      <c r="H890" s="223">
        <v>1</v>
      </c>
      <c r="I890" s="224"/>
      <c r="J890" s="225">
        <f>ROUND(I890*H890,2)</f>
        <v>0</v>
      </c>
      <c r="K890" s="221" t="s">
        <v>162</v>
      </c>
      <c r="L890" s="45"/>
      <c r="M890" s="226" t="s">
        <v>1</v>
      </c>
      <c r="N890" s="227" t="s">
        <v>42</v>
      </c>
      <c r="O890" s="92"/>
      <c r="P890" s="228">
        <f>O890*H890</f>
        <v>0</v>
      </c>
      <c r="Q890" s="228">
        <v>0.00042000000000000002</v>
      </c>
      <c r="R890" s="228">
        <f>Q890*H890</f>
        <v>0.00042000000000000002</v>
      </c>
      <c r="S890" s="228">
        <v>0</v>
      </c>
      <c r="T890" s="229">
        <f>S890*H890</f>
        <v>0</v>
      </c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R890" s="230" t="s">
        <v>273</v>
      </c>
      <c r="AT890" s="230" t="s">
        <v>158</v>
      </c>
      <c r="AU890" s="230" t="s">
        <v>164</v>
      </c>
      <c r="AY890" s="18" t="s">
        <v>156</v>
      </c>
      <c r="BE890" s="231">
        <f>IF(N890="základní",J890,0)</f>
        <v>0</v>
      </c>
      <c r="BF890" s="231">
        <f>IF(N890="snížená",J890,0)</f>
        <v>0</v>
      </c>
      <c r="BG890" s="231">
        <f>IF(N890="zákl. přenesená",J890,0)</f>
        <v>0</v>
      </c>
      <c r="BH890" s="231">
        <f>IF(N890="sníž. přenesená",J890,0)</f>
        <v>0</v>
      </c>
      <c r="BI890" s="231">
        <f>IF(N890="nulová",J890,0)</f>
        <v>0</v>
      </c>
      <c r="BJ890" s="18" t="s">
        <v>164</v>
      </c>
      <c r="BK890" s="231">
        <f>ROUND(I890*H890,2)</f>
        <v>0</v>
      </c>
      <c r="BL890" s="18" t="s">
        <v>273</v>
      </c>
      <c r="BM890" s="230" t="s">
        <v>1199</v>
      </c>
    </row>
    <row r="891" s="2" customFormat="1">
      <c r="A891" s="39"/>
      <c r="B891" s="40"/>
      <c r="C891" s="41"/>
      <c r="D891" s="232" t="s">
        <v>166</v>
      </c>
      <c r="E891" s="41"/>
      <c r="F891" s="233" t="s">
        <v>1200</v>
      </c>
      <c r="G891" s="41"/>
      <c r="H891" s="41"/>
      <c r="I891" s="234"/>
      <c r="J891" s="41"/>
      <c r="K891" s="41"/>
      <c r="L891" s="45"/>
      <c r="M891" s="235"/>
      <c r="N891" s="236"/>
      <c r="O891" s="92"/>
      <c r="P891" s="92"/>
      <c r="Q891" s="92"/>
      <c r="R891" s="92"/>
      <c r="S891" s="92"/>
      <c r="T891" s="93"/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T891" s="18" t="s">
        <v>166</v>
      </c>
      <c r="AU891" s="18" t="s">
        <v>164</v>
      </c>
    </row>
    <row r="892" s="2" customFormat="1">
      <c r="A892" s="39"/>
      <c r="B892" s="40"/>
      <c r="C892" s="41"/>
      <c r="D892" s="237" t="s">
        <v>168</v>
      </c>
      <c r="E892" s="41"/>
      <c r="F892" s="238" t="s">
        <v>1201</v>
      </c>
      <c r="G892" s="41"/>
      <c r="H892" s="41"/>
      <c r="I892" s="234"/>
      <c r="J892" s="41"/>
      <c r="K892" s="41"/>
      <c r="L892" s="45"/>
      <c r="M892" s="235"/>
      <c r="N892" s="236"/>
      <c r="O892" s="92"/>
      <c r="P892" s="92"/>
      <c r="Q892" s="92"/>
      <c r="R892" s="92"/>
      <c r="S892" s="92"/>
      <c r="T892" s="93"/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T892" s="18" t="s">
        <v>168</v>
      </c>
      <c r="AU892" s="18" t="s">
        <v>164</v>
      </c>
    </row>
    <row r="893" s="2" customFormat="1" ht="37.8" customHeight="1">
      <c r="A893" s="39"/>
      <c r="B893" s="40"/>
      <c r="C893" s="261" t="s">
        <v>1202</v>
      </c>
      <c r="D893" s="261" t="s">
        <v>241</v>
      </c>
      <c r="E893" s="262" t="s">
        <v>1203</v>
      </c>
      <c r="F893" s="263" t="s">
        <v>1204</v>
      </c>
      <c r="G893" s="264" t="s">
        <v>464</v>
      </c>
      <c r="H893" s="265">
        <v>1</v>
      </c>
      <c r="I893" s="266"/>
      <c r="J893" s="267">
        <f>ROUND(I893*H893,2)</f>
        <v>0</v>
      </c>
      <c r="K893" s="263" t="s">
        <v>162</v>
      </c>
      <c r="L893" s="268"/>
      <c r="M893" s="269" t="s">
        <v>1</v>
      </c>
      <c r="N893" s="270" t="s">
        <v>42</v>
      </c>
      <c r="O893" s="92"/>
      <c r="P893" s="228">
        <f>O893*H893</f>
        <v>0</v>
      </c>
      <c r="Q893" s="228">
        <v>0.021000000000000001</v>
      </c>
      <c r="R893" s="228">
        <f>Q893*H893</f>
        <v>0.021000000000000001</v>
      </c>
      <c r="S893" s="228">
        <v>0</v>
      </c>
      <c r="T893" s="229">
        <f>S893*H893</f>
        <v>0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30" t="s">
        <v>387</v>
      </c>
      <c r="AT893" s="230" t="s">
        <v>241</v>
      </c>
      <c r="AU893" s="230" t="s">
        <v>164</v>
      </c>
      <c r="AY893" s="18" t="s">
        <v>156</v>
      </c>
      <c r="BE893" s="231">
        <f>IF(N893="základní",J893,0)</f>
        <v>0</v>
      </c>
      <c r="BF893" s="231">
        <f>IF(N893="snížená",J893,0)</f>
        <v>0</v>
      </c>
      <c r="BG893" s="231">
        <f>IF(N893="zákl. přenesená",J893,0)</f>
        <v>0</v>
      </c>
      <c r="BH893" s="231">
        <f>IF(N893="sníž. přenesená",J893,0)</f>
        <v>0</v>
      </c>
      <c r="BI893" s="231">
        <f>IF(N893="nulová",J893,0)</f>
        <v>0</v>
      </c>
      <c r="BJ893" s="18" t="s">
        <v>164</v>
      </c>
      <c r="BK893" s="231">
        <f>ROUND(I893*H893,2)</f>
        <v>0</v>
      </c>
      <c r="BL893" s="18" t="s">
        <v>273</v>
      </c>
      <c r="BM893" s="230" t="s">
        <v>1205</v>
      </c>
    </row>
    <row r="894" s="2" customFormat="1">
      <c r="A894" s="39"/>
      <c r="B894" s="40"/>
      <c r="C894" s="41"/>
      <c r="D894" s="232" t="s">
        <v>166</v>
      </c>
      <c r="E894" s="41"/>
      <c r="F894" s="233" t="s">
        <v>1204</v>
      </c>
      <c r="G894" s="41"/>
      <c r="H894" s="41"/>
      <c r="I894" s="234"/>
      <c r="J894" s="41"/>
      <c r="K894" s="41"/>
      <c r="L894" s="45"/>
      <c r="M894" s="235"/>
      <c r="N894" s="236"/>
      <c r="O894" s="92"/>
      <c r="P894" s="92"/>
      <c r="Q894" s="92"/>
      <c r="R894" s="92"/>
      <c r="S894" s="92"/>
      <c r="T894" s="93"/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T894" s="18" t="s">
        <v>166</v>
      </c>
      <c r="AU894" s="18" t="s">
        <v>164</v>
      </c>
    </row>
    <row r="895" s="2" customFormat="1" ht="16.5" customHeight="1">
      <c r="A895" s="39"/>
      <c r="B895" s="40"/>
      <c r="C895" s="219" t="s">
        <v>1206</v>
      </c>
      <c r="D895" s="219" t="s">
        <v>158</v>
      </c>
      <c r="E895" s="220" t="s">
        <v>1207</v>
      </c>
      <c r="F895" s="221" t="s">
        <v>1208</v>
      </c>
      <c r="G895" s="222" t="s">
        <v>455</v>
      </c>
      <c r="H895" s="223">
        <v>1</v>
      </c>
      <c r="I895" s="224"/>
      <c r="J895" s="225">
        <f>ROUND(I895*H895,2)</f>
        <v>0</v>
      </c>
      <c r="K895" s="221" t="s">
        <v>162</v>
      </c>
      <c r="L895" s="45"/>
      <c r="M895" s="226" t="s">
        <v>1</v>
      </c>
      <c r="N895" s="227" t="s">
        <v>42</v>
      </c>
      <c r="O895" s="92"/>
      <c r="P895" s="228">
        <f>O895*H895</f>
        <v>0</v>
      </c>
      <c r="Q895" s="228">
        <v>0.00042000000000000002</v>
      </c>
      <c r="R895" s="228">
        <f>Q895*H895</f>
        <v>0.00042000000000000002</v>
      </c>
      <c r="S895" s="228">
        <v>0</v>
      </c>
      <c r="T895" s="229">
        <f>S895*H895</f>
        <v>0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30" t="s">
        <v>273</v>
      </c>
      <c r="AT895" s="230" t="s">
        <v>158</v>
      </c>
      <c r="AU895" s="230" t="s">
        <v>164</v>
      </c>
      <c r="AY895" s="18" t="s">
        <v>156</v>
      </c>
      <c r="BE895" s="231">
        <f>IF(N895="základní",J895,0)</f>
        <v>0</v>
      </c>
      <c r="BF895" s="231">
        <f>IF(N895="snížená",J895,0)</f>
        <v>0</v>
      </c>
      <c r="BG895" s="231">
        <f>IF(N895="zákl. přenesená",J895,0)</f>
        <v>0</v>
      </c>
      <c r="BH895" s="231">
        <f>IF(N895="sníž. přenesená",J895,0)</f>
        <v>0</v>
      </c>
      <c r="BI895" s="231">
        <f>IF(N895="nulová",J895,0)</f>
        <v>0</v>
      </c>
      <c r="BJ895" s="18" t="s">
        <v>164</v>
      </c>
      <c r="BK895" s="231">
        <f>ROUND(I895*H895,2)</f>
        <v>0</v>
      </c>
      <c r="BL895" s="18" t="s">
        <v>273</v>
      </c>
      <c r="BM895" s="230" t="s">
        <v>1209</v>
      </c>
    </row>
    <row r="896" s="2" customFormat="1">
      <c r="A896" s="39"/>
      <c r="B896" s="40"/>
      <c r="C896" s="41"/>
      <c r="D896" s="232" t="s">
        <v>166</v>
      </c>
      <c r="E896" s="41"/>
      <c r="F896" s="233" t="s">
        <v>1210</v>
      </c>
      <c r="G896" s="41"/>
      <c r="H896" s="41"/>
      <c r="I896" s="234"/>
      <c r="J896" s="41"/>
      <c r="K896" s="41"/>
      <c r="L896" s="45"/>
      <c r="M896" s="235"/>
      <c r="N896" s="236"/>
      <c r="O896" s="92"/>
      <c r="P896" s="92"/>
      <c r="Q896" s="92"/>
      <c r="R896" s="92"/>
      <c r="S896" s="92"/>
      <c r="T896" s="93"/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T896" s="18" t="s">
        <v>166</v>
      </c>
      <c r="AU896" s="18" t="s">
        <v>164</v>
      </c>
    </row>
    <row r="897" s="2" customFormat="1">
      <c r="A897" s="39"/>
      <c r="B897" s="40"/>
      <c r="C897" s="41"/>
      <c r="D897" s="237" t="s">
        <v>168</v>
      </c>
      <c r="E897" s="41"/>
      <c r="F897" s="238" t="s">
        <v>1211</v>
      </c>
      <c r="G897" s="41"/>
      <c r="H897" s="41"/>
      <c r="I897" s="234"/>
      <c r="J897" s="41"/>
      <c r="K897" s="41"/>
      <c r="L897" s="45"/>
      <c r="M897" s="235"/>
      <c r="N897" s="236"/>
      <c r="O897" s="92"/>
      <c r="P897" s="92"/>
      <c r="Q897" s="92"/>
      <c r="R897" s="92"/>
      <c r="S897" s="92"/>
      <c r="T897" s="93"/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T897" s="18" t="s">
        <v>168</v>
      </c>
      <c r="AU897" s="18" t="s">
        <v>164</v>
      </c>
    </row>
    <row r="898" s="2" customFormat="1" ht="37.8" customHeight="1">
      <c r="A898" s="39"/>
      <c r="B898" s="40"/>
      <c r="C898" s="261" t="s">
        <v>1212</v>
      </c>
      <c r="D898" s="261" t="s">
        <v>241</v>
      </c>
      <c r="E898" s="262" t="s">
        <v>1213</v>
      </c>
      <c r="F898" s="263" t="s">
        <v>1214</v>
      </c>
      <c r="G898" s="264" t="s">
        <v>464</v>
      </c>
      <c r="H898" s="265">
        <v>1</v>
      </c>
      <c r="I898" s="266"/>
      <c r="J898" s="267">
        <f>ROUND(I898*H898,2)</f>
        <v>0</v>
      </c>
      <c r="K898" s="263" t="s">
        <v>162</v>
      </c>
      <c r="L898" s="268"/>
      <c r="M898" s="269" t="s">
        <v>1</v>
      </c>
      <c r="N898" s="270" t="s">
        <v>42</v>
      </c>
      <c r="O898" s="92"/>
      <c r="P898" s="228">
        <f>O898*H898</f>
        <v>0</v>
      </c>
      <c r="Q898" s="228">
        <v>0.036999999999999998</v>
      </c>
      <c r="R898" s="228">
        <f>Q898*H898</f>
        <v>0.036999999999999998</v>
      </c>
      <c r="S898" s="228">
        <v>0</v>
      </c>
      <c r="T898" s="229">
        <f>S898*H898</f>
        <v>0</v>
      </c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R898" s="230" t="s">
        <v>387</v>
      </c>
      <c r="AT898" s="230" t="s">
        <v>241</v>
      </c>
      <c r="AU898" s="230" t="s">
        <v>164</v>
      </c>
      <c r="AY898" s="18" t="s">
        <v>156</v>
      </c>
      <c r="BE898" s="231">
        <f>IF(N898="základní",J898,0)</f>
        <v>0</v>
      </c>
      <c r="BF898" s="231">
        <f>IF(N898="snížená",J898,0)</f>
        <v>0</v>
      </c>
      <c r="BG898" s="231">
        <f>IF(N898="zákl. přenesená",J898,0)</f>
        <v>0</v>
      </c>
      <c r="BH898" s="231">
        <f>IF(N898="sníž. přenesená",J898,0)</f>
        <v>0</v>
      </c>
      <c r="BI898" s="231">
        <f>IF(N898="nulová",J898,0)</f>
        <v>0</v>
      </c>
      <c r="BJ898" s="18" t="s">
        <v>164</v>
      </c>
      <c r="BK898" s="231">
        <f>ROUND(I898*H898,2)</f>
        <v>0</v>
      </c>
      <c r="BL898" s="18" t="s">
        <v>273</v>
      </c>
      <c r="BM898" s="230" t="s">
        <v>1215</v>
      </c>
    </row>
    <row r="899" s="2" customFormat="1">
      <c r="A899" s="39"/>
      <c r="B899" s="40"/>
      <c r="C899" s="41"/>
      <c r="D899" s="232" t="s">
        <v>166</v>
      </c>
      <c r="E899" s="41"/>
      <c r="F899" s="233" t="s">
        <v>1214</v>
      </c>
      <c r="G899" s="41"/>
      <c r="H899" s="41"/>
      <c r="I899" s="234"/>
      <c r="J899" s="41"/>
      <c r="K899" s="41"/>
      <c r="L899" s="45"/>
      <c r="M899" s="235"/>
      <c r="N899" s="236"/>
      <c r="O899" s="92"/>
      <c r="P899" s="92"/>
      <c r="Q899" s="92"/>
      <c r="R899" s="92"/>
      <c r="S899" s="92"/>
      <c r="T899" s="93"/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T899" s="18" t="s">
        <v>166</v>
      </c>
      <c r="AU899" s="18" t="s">
        <v>164</v>
      </c>
    </row>
    <row r="900" s="2" customFormat="1" ht="24.15" customHeight="1">
      <c r="A900" s="39"/>
      <c r="B900" s="40"/>
      <c r="C900" s="219" t="s">
        <v>1216</v>
      </c>
      <c r="D900" s="219" t="s">
        <v>158</v>
      </c>
      <c r="E900" s="220" t="s">
        <v>1217</v>
      </c>
      <c r="F900" s="221" t="s">
        <v>1218</v>
      </c>
      <c r="G900" s="222" t="s">
        <v>455</v>
      </c>
      <c r="H900" s="223">
        <v>1</v>
      </c>
      <c r="I900" s="224"/>
      <c r="J900" s="225">
        <f>ROUND(I900*H900,2)</f>
        <v>0</v>
      </c>
      <c r="K900" s="221" t="s">
        <v>162</v>
      </c>
      <c r="L900" s="45"/>
      <c r="M900" s="226" t="s">
        <v>1</v>
      </c>
      <c r="N900" s="227" t="s">
        <v>42</v>
      </c>
      <c r="O900" s="92"/>
      <c r="P900" s="228">
        <f>O900*H900</f>
        <v>0</v>
      </c>
      <c r="Q900" s="228">
        <v>0.01047</v>
      </c>
      <c r="R900" s="228">
        <f>Q900*H900</f>
        <v>0.01047</v>
      </c>
      <c r="S900" s="228">
        <v>0</v>
      </c>
      <c r="T900" s="229">
        <f>S900*H900</f>
        <v>0</v>
      </c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R900" s="230" t="s">
        <v>273</v>
      </c>
      <c r="AT900" s="230" t="s">
        <v>158</v>
      </c>
      <c r="AU900" s="230" t="s">
        <v>164</v>
      </c>
      <c r="AY900" s="18" t="s">
        <v>156</v>
      </c>
      <c r="BE900" s="231">
        <f>IF(N900="základní",J900,0)</f>
        <v>0</v>
      </c>
      <c r="BF900" s="231">
        <f>IF(N900="snížená",J900,0)</f>
        <v>0</v>
      </c>
      <c r="BG900" s="231">
        <f>IF(N900="zákl. přenesená",J900,0)</f>
        <v>0</v>
      </c>
      <c r="BH900" s="231">
        <f>IF(N900="sníž. přenesená",J900,0)</f>
        <v>0</v>
      </c>
      <c r="BI900" s="231">
        <f>IF(N900="nulová",J900,0)</f>
        <v>0</v>
      </c>
      <c r="BJ900" s="18" t="s">
        <v>164</v>
      </c>
      <c r="BK900" s="231">
        <f>ROUND(I900*H900,2)</f>
        <v>0</v>
      </c>
      <c r="BL900" s="18" t="s">
        <v>273</v>
      </c>
      <c r="BM900" s="230" t="s">
        <v>1219</v>
      </c>
    </row>
    <row r="901" s="2" customFormat="1">
      <c r="A901" s="39"/>
      <c r="B901" s="40"/>
      <c r="C901" s="41"/>
      <c r="D901" s="232" t="s">
        <v>166</v>
      </c>
      <c r="E901" s="41"/>
      <c r="F901" s="233" t="s">
        <v>1220</v>
      </c>
      <c r="G901" s="41"/>
      <c r="H901" s="41"/>
      <c r="I901" s="234"/>
      <c r="J901" s="41"/>
      <c r="K901" s="41"/>
      <c r="L901" s="45"/>
      <c r="M901" s="235"/>
      <c r="N901" s="236"/>
      <c r="O901" s="92"/>
      <c r="P901" s="92"/>
      <c r="Q901" s="92"/>
      <c r="R901" s="92"/>
      <c r="S901" s="92"/>
      <c r="T901" s="93"/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T901" s="18" t="s">
        <v>166</v>
      </c>
      <c r="AU901" s="18" t="s">
        <v>164</v>
      </c>
    </row>
    <row r="902" s="2" customFormat="1">
      <c r="A902" s="39"/>
      <c r="B902" s="40"/>
      <c r="C902" s="41"/>
      <c r="D902" s="237" t="s">
        <v>168</v>
      </c>
      <c r="E902" s="41"/>
      <c r="F902" s="238" t="s">
        <v>1221</v>
      </c>
      <c r="G902" s="41"/>
      <c r="H902" s="41"/>
      <c r="I902" s="234"/>
      <c r="J902" s="41"/>
      <c r="K902" s="41"/>
      <c r="L902" s="45"/>
      <c r="M902" s="235"/>
      <c r="N902" s="236"/>
      <c r="O902" s="92"/>
      <c r="P902" s="92"/>
      <c r="Q902" s="92"/>
      <c r="R902" s="92"/>
      <c r="S902" s="92"/>
      <c r="T902" s="93"/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T902" s="18" t="s">
        <v>168</v>
      </c>
      <c r="AU902" s="18" t="s">
        <v>164</v>
      </c>
    </row>
    <row r="903" s="2" customFormat="1" ht="24.15" customHeight="1">
      <c r="A903" s="39"/>
      <c r="B903" s="40"/>
      <c r="C903" s="261" t="s">
        <v>1222</v>
      </c>
      <c r="D903" s="261" t="s">
        <v>241</v>
      </c>
      <c r="E903" s="262" t="s">
        <v>1223</v>
      </c>
      <c r="F903" s="263" t="s">
        <v>1224</v>
      </c>
      <c r="G903" s="264" t="s">
        <v>464</v>
      </c>
      <c r="H903" s="265">
        <v>1</v>
      </c>
      <c r="I903" s="266"/>
      <c r="J903" s="267">
        <f>ROUND(I903*H903,2)</f>
        <v>0</v>
      </c>
      <c r="K903" s="263" t="s">
        <v>162</v>
      </c>
      <c r="L903" s="268"/>
      <c r="M903" s="269" t="s">
        <v>1</v>
      </c>
      <c r="N903" s="270" t="s">
        <v>42</v>
      </c>
      <c r="O903" s="92"/>
      <c r="P903" s="228">
        <f>O903*H903</f>
        <v>0</v>
      </c>
      <c r="Q903" s="228">
        <v>0.092999999999999999</v>
      </c>
      <c r="R903" s="228">
        <f>Q903*H903</f>
        <v>0.092999999999999999</v>
      </c>
      <c r="S903" s="228">
        <v>0</v>
      </c>
      <c r="T903" s="229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30" t="s">
        <v>387</v>
      </c>
      <c r="AT903" s="230" t="s">
        <v>241</v>
      </c>
      <c r="AU903" s="230" t="s">
        <v>164</v>
      </c>
      <c r="AY903" s="18" t="s">
        <v>156</v>
      </c>
      <c r="BE903" s="231">
        <f>IF(N903="základní",J903,0)</f>
        <v>0</v>
      </c>
      <c r="BF903" s="231">
        <f>IF(N903="snížená",J903,0)</f>
        <v>0</v>
      </c>
      <c r="BG903" s="231">
        <f>IF(N903="zákl. přenesená",J903,0)</f>
        <v>0</v>
      </c>
      <c r="BH903" s="231">
        <f>IF(N903="sníž. přenesená",J903,0)</f>
        <v>0</v>
      </c>
      <c r="BI903" s="231">
        <f>IF(N903="nulová",J903,0)</f>
        <v>0</v>
      </c>
      <c r="BJ903" s="18" t="s">
        <v>164</v>
      </c>
      <c r="BK903" s="231">
        <f>ROUND(I903*H903,2)</f>
        <v>0</v>
      </c>
      <c r="BL903" s="18" t="s">
        <v>273</v>
      </c>
      <c r="BM903" s="230" t="s">
        <v>1225</v>
      </c>
    </row>
    <row r="904" s="2" customFormat="1">
      <c r="A904" s="39"/>
      <c r="B904" s="40"/>
      <c r="C904" s="41"/>
      <c r="D904" s="232" t="s">
        <v>166</v>
      </c>
      <c r="E904" s="41"/>
      <c r="F904" s="233" t="s">
        <v>1226</v>
      </c>
      <c r="G904" s="41"/>
      <c r="H904" s="41"/>
      <c r="I904" s="234"/>
      <c r="J904" s="41"/>
      <c r="K904" s="41"/>
      <c r="L904" s="45"/>
      <c r="M904" s="235"/>
      <c r="N904" s="236"/>
      <c r="O904" s="92"/>
      <c r="P904" s="92"/>
      <c r="Q904" s="92"/>
      <c r="R904" s="92"/>
      <c r="S904" s="92"/>
      <c r="T904" s="93"/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T904" s="18" t="s">
        <v>166</v>
      </c>
      <c r="AU904" s="18" t="s">
        <v>164</v>
      </c>
    </row>
    <row r="905" s="2" customFormat="1" ht="24.15" customHeight="1">
      <c r="A905" s="39"/>
      <c r="B905" s="40"/>
      <c r="C905" s="219" t="s">
        <v>1227</v>
      </c>
      <c r="D905" s="219" t="s">
        <v>158</v>
      </c>
      <c r="E905" s="220" t="s">
        <v>1228</v>
      </c>
      <c r="F905" s="221" t="s">
        <v>1229</v>
      </c>
      <c r="G905" s="222" t="s">
        <v>455</v>
      </c>
      <c r="H905" s="223">
        <v>9</v>
      </c>
      <c r="I905" s="224"/>
      <c r="J905" s="225">
        <f>ROUND(I905*H905,2)</f>
        <v>0</v>
      </c>
      <c r="K905" s="221" t="s">
        <v>162</v>
      </c>
      <c r="L905" s="45"/>
      <c r="M905" s="226" t="s">
        <v>1</v>
      </c>
      <c r="N905" s="227" t="s">
        <v>42</v>
      </c>
      <c r="O905" s="92"/>
      <c r="P905" s="228">
        <f>O905*H905</f>
        <v>0</v>
      </c>
      <c r="Q905" s="228">
        <v>0.00024000000000000001</v>
      </c>
      <c r="R905" s="228">
        <f>Q905*H905</f>
        <v>0.00216</v>
      </c>
      <c r="S905" s="228">
        <v>0</v>
      </c>
      <c r="T905" s="229">
        <f>S905*H905</f>
        <v>0</v>
      </c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R905" s="230" t="s">
        <v>273</v>
      </c>
      <c r="AT905" s="230" t="s">
        <v>158</v>
      </c>
      <c r="AU905" s="230" t="s">
        <v>164</v>
      </c>
      <c r="AY905" s="18" t="s">
        <v>156</v>
      </c>
      <c r="BE905" s="231">
        <f>IF(N905="základní",J905,0)</f>
        <v>0</v>
      </c>
      <c r="BF905" s="231">
        <f>IF(N905="snížená",J905,0)</f>
        <v>0</v>
      </c>
      <c r="BG905" s="231">
        <f>IF(N905="zákl. přenesená",J905,0)</f>
        <v>0</v>
      </c>
      <c r="BH905" s="231">
        <f>IF(N905="sníž. přenesená",J905,0)</f>
        <v>0</v>
      </c>
      <c r="BI905" s="231">
        <f>IF(N905="nulová",J905,0)</f>
        <v>0</v>
      </c>
      <c r="BJ905" s="18" t="s">
        <v>164</v>
      </c>
      <c r="BK905" s="231">
        <f>ROUND(I905*H905,2)</f>
        <v>0</v>
      </c>
      <c r="BL905" s="18" t="s">
        <v>273</v>
      </c>
      <c r="BM905" s="230" t="s">
        <v>1230</v>
      </c>
    </row>
    <row r="906" s="2" customFormat="1">
      <c r="A906" s="39"/>
      <c r="B906" s="40"/>
      <c r="C906" s="41"/>
      <c r="D906" s="232" t="s">
        <v>166</v>
      </c>
      <c r="E906" s="41"/>
      <c r="F906" s="233" t="s">
        <v>1231</v>
      </c>
      <c r="G906" s="41"/>
      <c r="H906" s="41"/>
      <c r="I906" s="234"/>
      <c r="J906" s="41"/>
      <c r="K906" s="41"/>
      <c r="L906" s="45"/>
      <c r="M906" s="235"/>
      <c r="N906" s="236"/>
      <c r="O906" s="92"/>
      <c r="P906" s="92"/>
      <c r="Q906" s="92"/>
      <c r="R906" s="92"/>
      <c r="S906" s="92"/>
      <c r="T906" s="93"/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T906" s="18" t="s">
        <v>166</v>
      </c>
      <c r="AU906" s="18" t="s">
        <v>164</v>
      </c>
    </row>
    <row r="907" s="2" customFormat="1">
      <c r="A907" s="39"/>
      <c r="B907" s="40"/>
      <c r="C907" s="41"/>
      <c r="D907" s="237" t="s">
        <v>168</v>
      </c>
      <c r="E907" s="41"/>
      <c r="F907" s="238" t="s">
        <v>1232</v>
      </c>
      <c r="G907" s="41"/>
      <c r="H907" s="41"/>
      <c r="I907" s="234"/>
      <c r="J907" s="41"/>
      <c r="K907" s="41"/>
      <c r="L907" s="45"/>
      <c r="M907" s="235"/>
      <c r="N907" s="236"/>
      <c r="O907" s="92"/>
      <c r="P907" s="92"/>
      <c r="Q907" s="92"/>
      <c r="R907" s="92"/>
      <c r="S907" s="92"/>
      <c r="T907" s="93"/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T907" s="18" t="s">
        <v>168</v>
      </c>
      <c r="AU907" s="18" t="s">
        <v>164</v>
      </c>
    </row>
    <row r="908" s="2" customFormat="1" ht="16.5" customHeight="1">
      <c r="A908" s="39"/>
      <c r="B908" s="40"/>
      <c r="C908" s="219" t="s">
        <v>1233</v>
      </c>
      <c r="D908" s="219" t="s">
        <v>158</v>
      </c>
      <c r="E908" s="220" t="s">
        <v>1234</v>
      </c>
      <c r="F908" s="221" t="s">
        <v>1235</v>
      </c>
      <c r="G908" s="222" t="s">
        <v>464</v>
      </c>
      <c r="H908" s="223">
        <v>1</v>
      </c>
      <c r="I908" s="224"/>
      <c r="J908" s="225">
        <f>ROUND(I908*H908,2)</f>
        <v>0</v>
      </c>
      <c r="K908" s="221" t="s">
        <v>162</v>
      </c>
      <c r="L908" s="45"/>
      <c r="M908" s="226" t="s">
        <v>1</v>
      </c>
      <c r="N908" s="227" t="s">
        <v>42</v>
      </c>
      <c r="O908" s="92"/>
      <c r="P908" s="228">
        <f>O908*H908</f>
        <v>0</v>
      </c>
      <c r="Q908" s="228">
        <v>0.00109</v>
      </c>
      <c r="R908" s="228">
        <f>Q908*H908</f>
        <v>0.00109</v>
      </c>
      <c r="S908" s="228">
        <v>0</v>
      </c>
      <c r="T908" s="229">
        <f>S908*H908</f>
        <v>0</v>
      </c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R908" s="230" t="s">
        <v>273</v>
      </c>
      <c r="AT908" s="230" t="s">
        <v>158</v>
      </c>
      <c r="AU908" s="230" t="s">
        <v>164</v>
      </c>
      <c r="AY908" s="18" t="s">
        <v>156</v>
      </c>
      <c r="BE908" s="231">
        <f>IF(N908="základní",J908,0)</f>
        <v>0</v>
      </c>
      <c r="BF908" s="231">
        <f>IF(N908="snížená",J908,0)</f>
        <v>0</v>
      </c>
      <c r="BG908" s="231">
        <f>IF(N908="zákl. přenesená",J908,0)</f>
        <v>0</v>
      </c>
      <c r="BH908" s="231">
        <f>IF(N908="sníž. přenesená",J908,0)</f>
        <v>0</v>
      </c>
      <c r="BI908" s="231">
        <f>IF(N908="nulová",J908,0)</f>
        <v>0</v>
      </c>
      <c r="BJ908" s="18" t="s">
        <v>164</v>
      </c>
      <c r="BK908" s="231">
        <f>ROUND(I908*H908,2)</f>
        <v>0</v>
      </c>
      <c r="BL908" s="18" t="s">
        <v>273</v>
      </c>
      <c r="BM908" s="230" t="s">
        <v>1236</v>
      </c>
    </row>
    <row r="909" s="2" customFormat="1">
      <c r="A909" s="39"/>
      <c r="B909" s="40"/>
      <c r="C909" s="41"/>
      <c r="D909" s="232" t="s">
        <v>166</v>
      </c>
      <c r="E909" s="41"/>
      <c r="F909" s="233" t="s">
        <v>1237</v>
      </c>
      <c r="G909" s="41"/>
      <c r="H909" s="41"/>
      <c r="I909" s="234"/>
      <c r="J909" s="41"/>
      <c r="K909" s="41"/>
      <c r="L909" s="45"/>
      <c r="M909" s="235"/>
      <c r="N909" s="236"/>
      <c r="O909" s="92"/>
      <c r="P909" s="92"/>
      <c r="Q909" s="92"/>
      <c r="R909" s="92"/>
      <c r="S909" s="92"/>
      <c r="T909" s="93"/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T909" s="18" t="s">
        <v>166</v>
      </c>
      <c r="AU909" s="18" t="s">
        <v>164</v>
      </c>
    </row>
    <row r="910" s="2" customFormat="1">
      <c r="A910" s="39"/>
      <c r="B910" s="40"/>
      <c r="C910" s="41"/>
      <c r="D910" s="237" t="s">
        <v>168</v>
      </c>
      <c r="E910" s="41"/>
      <c r="F910" s="238" t="s">
        <v>1238</v>
      </c>
      <c r="G910" s="41"/>
      <c r="H910" s="41"/>
      <c r="I910" s="234"/>
      <c r="J910" s="41"/>
      <c r="K910" s="41"/>
      <c r="L910" s="45"/>
      <c r="M910" s="235"/>
      <c r="N910" s="236"/>
      <c r="O910" s="92"/>
      <c r="P910" s="92"/>
      <c r="Q910" s="92"/>
      <c r="R910" s="92"/>
      <c r="S910" s="92"/>
      <c r="T910" s="93"/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T910" s="18" t="s">
        <v>168</v>
      </c>
      <c r="AU910" s="18" t="s">
        <v>164</v>
      </c>
    </row>
    <row r="911" s="2" customFormat="1" ht="24.15" customHeight="1">
      <c r="A911" s="39"/>
      <c r="B911" s="40"/>
      <c r="C911" s="219" t="s">
        <v>1239</v>
      </c>
      <c r="D911" s="219" t="s">
        <v>158</v>
      </c>
      <c r="E911" s="220" t="s">
        <v>1240</v>
      </c>
      <c r="F911" s="221" t="s">
        <v>1241</v>
      </c>
      <c r="G911" s="222" t="s">
        <v>464</v>
      </c>
      <c r="H911" s="223">
        <v>2</v>
      </c>
      <c r="I911" s="224"/>
      <c r="J911" s="225">
        <f>ROUND(I911*H911,2)</f>
        <v>0</v>
      </c>
      <c r="K911" s="221" t="s">
        <v>162</v>
      </c>
      <c r="L911" s="45"/>
      <c r="M911" s="226" t="s">
        <v>1</v>
      </c>
      <c r="N911" s="227" t="s">
        <v>42</v>
      </c>
      <c r="O911" s="92"/>
      <c r="P911" s="228">
        <f>O911*H911</f>
        <v>0</v>
      </c>
      <c r="Q911" s="228">
        <v>0.00016000000000000001</v>
      </c>
      <c r="R911" s="228">
        <f>Q911*H911</f>
        <v>0.00032000000000000003</v>
      </c>
      <c r="S911" s="228">
        <v>0</v>
      </c>
      <c r="T911" s="229">
        <f>S911*H911</f>
        <v>0</v>
      </c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R911" s="230" t="s">
        <v>273</v>
      </c>
      <c r="AT911" s="230" t="s">
        <v>158</v>
      </c>
      <c r="AU911" s="230" t="s">
        <v>164</v>
      </c>
      <c r="AY911" s="18" t="s">
        <v>156</v>
      </c>
      <c r="BE911" s="231">
        <f>IF(N911="základní",J911,0)</f>
        <v>0</v>
      </c>
      <c r="BF911" s="231">
        <f>IF(N911="snížená",J911,0)</f>
        <v>0</v>
      </c>
      <c r="BG911" s="231">
        <f>IF(N911="zákl. přenesená",J911,0)</f>
        <v>0</v>
      </c>
      <c r="BH911" s="231">
        <f>IF(N911="sníž. přenesená",J911,0)</f>
        <v>0</v>
      </c>
      <c r="BI911" s="231">
        <f>IF(N911="nulová",J911,0)</f>
        <v>0</v>
      </c>
      <c r="BJ911" s="18" t="s">
        <v>164</v>
      </c>
      <c r="BK911" s="231">
        <f>ROUND(I911*H911,2)</f>
        <v>0</v>
      </c>
      <c r="BL911" s="18" t="s">
        <v>273</v>
      </c>
      <c r="BM911" s="230" t="s">
        <v>1242</v>
      </c>
    </row>
    <row r="912" s="2" customFormat="1">
      <c r="A912" s="39"/>
      <c r="B912" s="40"/>
      <c r="C912" s="41"/>
      <c r="D912" s="232" t="s">
        <v>166</v>
      </c>
      <c r="E912" s="41"/>
      <c r="F912" s="233" t="s">
        <v>1243</v>
      </c>
      <c r="G912" s="41"/>
      <c r="H912" s="41"/>
      <c r="I912" s="234"/>
      <c r="J912" s="41"/>
      <c r="K912" s="41"/>
      <c r="L912" s="45"/>
      <c r="M912" s="235"/>
      <c r="N912" s="236"/>
      <c r="O912" s="92"/>
      <c r="P912" s="92"/>
      <c r="Q912" s="92"/>
      <c r="R912" s="92"/>
      <c r="S912" s="92"/>
      <c r="T912" s="93"/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T912" s="18" t="s">
        <v>166</v>
      </c>
      <c r="AU912" s="18" t="s">
        <v>164</v>
      </c>
    </row>
    <row r="913" s="2" customFormat="1">
      <c r="A913" s="39"/>
      <c r="B913" s="40"/>
      <c r="C913" s="41"/>
      <c r="D913" s="237" t="s">
        <v>168</v>
      </c>
      <c r="E913" s="41"/>
      <c r="F913" s="238" t="s">
        <v>1244</v>
      </c>
      <c r="G913" s="41"/>
      <c r="H913" s="41"/>
      <c r="I913" s="234"/>
      <c r="J913" s="41"/>
      <c r="K913" s="41"/>
      <c r="L913" s="45"/>
      <c r="M913" s="235"/>
      <c r="N913" s="236"/>
      <c r="O913" s="92"/>
      <c r="P913" s="92"/>
      <c r="Q913" s="92"/>
      <c r="R913" s="92"/>
      <c r="S913" s="92"/>
      <c r="T913" s="93"/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T913" s="18" t="s">
        <v>168</v>
      </c>
      <c r="AU913" s="18" t="s">
        <v>164</v>
      </c>
    </row>
    <row r="914" s="2" customFormat="1" ht="21.75" customHeight="1">
      <c r="A914" s="39"/>
      <c r="B914" s="40"/>
      <c r="C914" s="261" t="s">
        <v>1245</v>
      </c>
      <c r="D914" s="261" t="s">
        <v>241</v>
      </c>
      <c r="E914" s="262" t="s">
        <v>1246</v>
      </c>
      <c r="F914" s="263" t="s">
        <v>1247</v>
      </c>
      <c r="G914" s="264" t="s">
        <v>464</v>
      </c>
      <c r="H914" s="265">
        <v>2</v>
      </c>
      <c r="I914" s="266"/>
      <c r="J914" s="267">
        <f>ROUND(I914*H914,2)</f>
        <v>0</v>
      </c>
      <c r="K914" s="263" t="s">
        <v>162</v>
      </c>
      <c r="L914" s="268"/>
      <c r="M914" s="269" t="s">
        <v>1</v>
      </c>
      <c r="N914" s="270" t="s">
        <v>42</v>
      </c>
      <c r="O914" s="92"/>
      <c r="P914" s="228">
        <f>O914*H914</f>
        <v>0</v>
      </c>
      <c r="Q914" s="228">
        <v>0.002</v>
      </c>
      <c r="R914" s="228">
        <f>Q914*H914</f>
        <v>0.0040000000000000001</v>
      </c>
      <c r="S914" s="228">
        <v>0</v>
      </c>
      <c r="T914" s="229">
        <f>S914*H914</f>
        <v>0</v>
      </c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R914" s="230" t="s">
        <v>387</v>
      </c>
      <c r="AT914" s="230" t="s">
        <v>241</v>
      </c>
      <c r="AU914" s="230" t="s">
        <v>164</v>
      </c>
      <c r="AY914" s="18" t="s">
        <v>156</v>
      </c>
      <c r="BE914" s="231">
        <f>IF(N914="základní",J914,0)</f>
        <v>0</v>
      </c>
      <c r="BF914" s="231">
        <f>IF(N914="snížená",J914,0)</f>
        <v>0</v>
      </c>
      <c r="BG914" s="231">
        <f>IF(N914="zákl. přenesená",J914,0)</f>
        <v>0</v>
      </c>
      <c r="BH914" s="231">
        <f>IF(N914="sníž. přenesená",J914,0)</f>
        <v>0</v>
      </c>
      <c r="BI914" s="231">
        <f>IF(N914="nulová",J914,0)</f>
        <v>0</v>
      </c>
      <c r="BJ914" s="18" t="s">
        <v>164</v>
      </c>
      <c r="BK914" s="231">
        <f>ROUND(I914*H914,2)</f>
        <v>0</v>
      </c>
      <c r="BL914" s="18" t="s">
        <v>273</v>
      </c>
      <c r="BM914" s="230" t="s">
        <v>1248</v>
      </c>
    </row>
    <row r="915" s="2" customFormat="1">
      <c r="A915" s="39"/>
      <c r="B915" s="40"/>
      <c r="C915" s="41"/>
      <c r="D915" s="232" t="s">
        <v>166</v>
      </c>
      <c r="E915" s="41"/>
      <c r="F915" s="233" t="s">
        <v>1247</v>
      </c>
      <c r="G915" s="41"/>
      <c r="H915" s="41"/>
      <c r="I915" s="234"/>
      <c r="J915" s="41"/>
      <c r="K915" s="41"/>
      <c r="L915" s="45"/>
      <c r="M915" s="235"/>
      <c r="N915" s="236"/>
      <c r="O915" s="92"/>
      <c r="P915" s="92"/>
      <c r="Q915" s="92"/>
      <c r="R915" s="92"/>
      <c r="S915" s="92"/>
      <c r="T915" s="93"/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T915" s="18" t="s">
        <v>166</v>
      </c>
      <c r="AU915" s="18" t="s">
        <v>164</v>
      </c>
    </row>
    <row r="916" s="2" customFormat="1" ht="24.15" customHeight="1">
      <c r="A916" s="39"/>
      <c r="B916" s="40"/>
      <c r="C916" s="219" t="s">
        <v>1249</v>
      </c>
      <c r="D916" s="219" t="s">
        <v>158</v>
      </c>
      <c r="E916" s="220" t="s">
        <v>1250</v>
      </c>
      <c r="F916" s="221" t="s">
        <v>1251</v>
      </c>
      <c r="G916" s="222" t="s">
        <v>464</v>
      </c>
      <c r="H916" s="223">
        <v>1</v>
      </c>
      <c r="I916" s="224"/>
      <c r="J916" s="225">
        <f>ROUND(I916*H916,2)</f>
        <v>0</v>
      </c>
      <c r="K916" s="221" t="s">
        <v>162</v>
      </c>
      <c r="L916" s="45"/>
      <c r="M916" s="226" t="s">
        <v>1</v>
      </c>
      <c r="N916" s="227" t="s">
        <v>42</v>
      </c>
      <c r="O916" s="92"/>
      <c r="P916" s="228">
        <f>O916*H916</f>
        <v>0</v>
      </c>
      <c r="Q916" s="228">
        <v>4.0000000000000003E-05</v>
      </c>
      <c r="R916" s="228">
        <f>Q916*H916</f>
        <v>4.0000000000000003E-05</v>
      </c>
      <c r="S916" s="228">
        <v>0</v>
      </c>
      <c r="T916" s="229">
        <f>S916*H916</f>
        <v>0</v>
      </c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R916" s="230" t="s">
        <v>273</v>
      </c>
      <c r="AT916" s="230" t="s">
        <v>158</v>
      </c>
      <c r="AU916" s="230" t="s">
        <v>164</v>
      </c>
      <c r="AY916" s="18" t="s">
        <v>156</v>
      </c>
      <c r="BE916" s="231">
        <f>IF(N916="základní",J916,0)</f>
        <v>0</v>
      </c>
      <c r="BF916" s="231">
        <f>IF(N916="snížená",J916,0)</f>
        <v>0</v>
      </c>
      <c r="BG916" s="231">
        <f>IF(N916="zákl. přenesená",J916,0)</f>
        <v>0</v>
      </c>
      <c r="BH916" s="231">
        <f>IF(N916="sníž. přenesená",J916,0)</f>
        <v>0</v>
      </c>
      <c r="BI916" s="231">
        <f>IF(N916="nulová",J916,0)</f>
        <v>0</v>
      </c>
      <c r="BJ916" s="18" t="s">
        <v>164</v>
      </c>
      <c r="BK916" s="231">
        <f>ROUND(I916*H916,2)</f>
        <v>0</v>
      </c>
      <c r="BL916" s="18" t="s">
        <v>273</v>
      </c>
      <c r="BM916" s="230" t="s">
        <v>1252</v>
      </c>
    </row>
    <row r="917" s="2" customFormat="1">
      <c r="A917" s="39"/>
      <c r="B917" s="40"/>
      <c r="C917" s="41"/>
      <c r="D917" s="232" t="s">
        <v>166</v>
      </c>
      <c r="E917" s="41"/>
      <c r="F917" s="233" t="s">
        <v>1253</v>
      </c>
      <c r="G917" s="41"/>
      <c r="H917" s="41"/>
      <c r="I917" s="234"/>
      <c r="J917" s="41"/>
      <c r="K917" s="41"/>
      <c r="L917" s="45"/>
      <c r="M917" s="235"/>
      <c r="N917" s="236"/>
      <c r="O917" s="92"/>
      <c r="P917" s="92"/>
      <c r="Q917" s="92"/>
      <c r="R917" s="92"/>
      <c r="S917" s="92"/>
      <c r="T917" s="93"/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T917" s="18" t="s">
        <v>166</v>
      </c>
      <c r="AU917" s="18" t="s">
        <v>164</v>
      </c>
    </row>
    <row r="918" s="2" customFormat="1">
      <c r="A918" s="39"/>
      <c r="B918" s="40"/>
      <c r="C918" s="41"/>
      <c r="D918" s="237" t="s">
        <v>168</v>
      </c>
      <c r="E918" s="41"/>
      <c r="F918" s="238" t="s">
        <v>1254</v>
      </c>
      <c r="G918" s="41"/>
      <c r="H918" s="41"/>
      <c r="I918" s="234"/>
      <c r="J918" s="41"/>
      <c r="K918" s="41"/>
      <c r="L918" s="45"/>
      <c r="M918" s="235"/>
      <c r="N918" s="236"/>
      <c r="O918" s="92"/>
      <c r="P918" s="92"/>
      <c r="Q918" s="92"/>
      <c r="R918" s="92"/>
      <c r="S918" s="92"/>
      <c r="T918" s="93"/>
      <c r="U918" s="39"/>
      <c r="V918" s="39"/>
      <c r="W918" s="39"/>
      <c r="X918" s="39"/>
      <c r="Y918" s="39"/>
      <c r="Z918" s="39"/>
      <c r="AA918" s="39"/>
      <c r="AB918" s="39"/>
      <c r="AC918" s="39"/>
      <c r="AD918" s="39"/>
      <c r="AE918" s="39"/>
      <c r="AT918" s="18" t="s">
        <v>168</v>
      </c>
      <c r="AU918" s="18" t="s">
        <v>164</v>
      </c>
    </row>
    <row r="919" s="2" customFormat="1" ht="16.5" customHeight="1">
      <c r="A919" s="39"/>
      <c r="B919" s="40"/>
      <c r="C919" s="261" t="s">
        <v>1255</v>
      </c>
      <c r="D919" s="261" t="s">
        <v>241</v>
      </c>
      <c r="E919" s="262" t="s">
        <v>1256</v>
      </c>
      <c r="F919" s="263" t="s">
        <v>1257</v>
      </c>
      <c r="G919" s="264" t="s">
        <v>464</v>
      </c>
      <c r="H919" s="265">
        <v>1</v>
      </c>
      <c r="I919" s="266"/>
      <c r="J919" s="267">
        <f>ROUND(I919*H919,2)</f>
        <v>0</v>
      </c>
      <c r="K919" s="263" t="s">
        <v>162</v>
      </c>
      <c r="L919" s="268"/>
      <c r="M919" s="269" t="s">
        <v>1</v>
      </c>
      <c r="N919" s="270" t="s">
        <v>42</v>
      </c>
      <c r="O919" s="92"/>
      <c r="P919" s="228">
        <f>O919*H919</f>
        <v>0</v>
      </c>
      <c r="Q919" s="228">
        <v>0.0016299999999999999</v>
      </c>
      <c r="R919" s="228">
        <f>Q919*H919</f>
        <v>0.0016299999999999999</v>
      </c>
      <c r="S919" s="228">
        <v>0</v>
      </c>
      <c r="T919" s="229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30" t="s">
        <v>387</v>
      </c>
      <c r="AT919" s="230" t="s">
        <v>241</v>
      </c>
      <c r="AU919" s="230" t="s">
        <v>164</v>
      </c>
      <c r="AY919" s="18" t="s">
        <v>156</v>
      </c>
      <c r="BE919" s="231">
        <f>IF(N919="základní",J919,0)</f>
        <v>0</v>
      </c>
      <c r="BF919" s="231">
        <f>IF(N919="snížená",J919,0)</f>
        <v>0</v>
      </c>
      <c r="BG919" s="231">
        <f>IF(N919="zákl. přenesená",J919,0)</f>
        <v>0</v>
      </c>
      <c r="BH919" s="231">
        <f>IF(N919="sníž. přenesená",J919,0)</f>
        <v>0</v>
      </c>
      <c r="BI919" s="231">
        <f>IF(N919="nulová",J919,0)</f>
        <v>0</v>
      </c>
      <c r="BJ919" s="18" t="s">
        <v>164</v>
      </c>
      <c r="BK919" s="231">
        <f>ROUND(I919*H919,2)</f>
        <v>0</v>
      </c>
      <c r="BL919" s="18" t="s">
        <v>273</v>
      </c>
      <c r="BM919" s="230" t="s">
        <v>1258</v>
      </c>
    </row>
    <row r="920" s="2" customFormat="1">
      <c r="A920" s="39"/>
      <c r="B920" s="40"/>
      <c r="C920" s="41"/>
      <c r="D920" s="232" t="s">
        <v>166</v>
      </c>
      <c r="E920" s="41"/>
      <c r="F920" s="233" t="s">
        <v>1257</v>
      </c>
      <c r="G920" s="41"/>
      <c r="H920" s="41"/>
      <c r="I920" s="234"/>
      <c r="J920" s="41"/>
      <c r="K920" s="41"/>
      <c r="L920" s="45"/>
      <c r="M920" s="235"/>
      <c r="N920" s="236"/>
      <c r="O920" s="92"/>
      <c r="P920" s="92"/>
      <c r="Q920" s="92"/>
      <c r="R920" s="92"/>
      <c r="S920" s="92"/>
      <c r="T920" s="93"/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T920" s="18" t="s">
        <v>166</v>
      </c>
      <c r="AU920" s="18" t="s">
        <v>164</v>
      </c>
    </row>
    <row r="921" s="2" customFormat="1" ht="24.15" customHeight="1">
      <c r="A921" s="39"/>
      <c r="B921" s="40"/>
      <c r="C921" s="219" t="s">
        <v>1259</v>
      </c>
      <c r="D921" s="219" t="s">
        <v>158</v>
      </c>
      <c r="E921" s="220" t="s">
        <v>1260</v>
      </c>
      <c r="F921" s="221" t="s">
        <v>1261</v>
      </c>
      <c r="G921" s="222" t="s">
        <v>464</v>
      </c>
      <c r="H921" s="223">
        <v>2</v>
      </c>
      <c r="I921" s="224"/>
      <c r="J921" s="225">
        <f>ROUND(I921*H921,2)</f>
        <v>0</v>
      </c>
      <c r="K921" s="221" t="s">
        <v>162</v>
      </c>
      <c r="L921" s="45"/>
      <c r="M921" s="226" t="s">
        <v>1</v>
      </c>
      <c r="N921" s="227" t="s">
        <v>42</v>
      </c>
      <c r="O921" s="92"/>
      <c r="P921" s="228">
        <f>O921*H921</f>
        <v>0</v>
      </c>
      <c r="Q921" s="228">
        <v>0.00013999999999999999</v>
      </c>
      <c r="R921" s="228">
        <f>Q921*H921</f>
        <v>0.00027999999999999998</v>
      </c>
      <c r="S921" s="228">
        <v>0</v>
      </c>
      <c r="T921" s="229">
        <f>S921*H921</f>
        <v>0</v>
      </c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R921" s="230" t="s">
        <v>273</v>
      </c>
      <c r="AT921" s="230" t="s">
        <v>158</v>
      </c>
      <c r="AU921" s="230" t="s">
        <v>164</v>
      </c>
      <c r="AY921" s="18" t="s">
        <v>156</v>
      </c>
      <c r="BE921" s="231">
        <f>IF(N921="základní",J921,0)</f>
        <v>0</v>
      </c>
      <c r="BF921" s="231">
        <f>IF(N921="snížená",J921,0)</f>
        <v>0</v>
      </c>
      <c r="BG921" s="231">
        <f>IF(N921="zákl. přenesená",J921,0)</f>
        <v>0</v>
      </c>
      <c r="BH921" s="231">
        <f>IF(N921="sníž. přenesená",J921,0)</f>
        <v>0</v>
      </c>
      <c r="BI921" s="231">
        <f>IF(N921="nulová",J921,0)</f>
        <v>0</v>
      </c>
      <c r="BJ921" s="18" t="s">
        <v>164</v>
      </c>
      <c r="BK921" s="231">
        <f>ROUND(I921*H921,2)</f>
        <v>0</v>
      </c>
      <c r="BL921" s="18" t="s">
        <v>273</v>
      </c>
      <c r="BM921" s="230" t="s">
        <v>1262</v>
      </c>
    </row>
    <row r="922" s="2" customFormat="1">
      <c r="A922" s="39"/>
      <c r="B922" s="40"/>
      <c r="C922" s="41"/>
      <c r="D922" s="232" t="s">
        <v>166</v>
      </c>
      <c r="E922" s="41"/>
      <c r="F922" s="233" t="s">
        <v>1263</v>
      </c>
      <c r="G922" s="41"/>
      <c r="H922" s="41"/>
      <c r="I922" s="234"/>
      <c r="J922" s="41"/>
      <c r="K922" s="41"/>
      <c r="L922" s="45"/>
      <c r="M922" s="235"/>
      <c r="N922" s="236"/>
      <c r="O922" s="92"/>
      <c r="P922" s="92"/>
      <c r="Q922" s="92"/>
      <c r="R922" s="92"/>
      <c r="S922" s="92"/>
      <c r="T922" s="93"/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T922" s="18" t="s">
        <v>166</v>
      </c>
      <c r="AU922" s="18" t="s">
        <v>164</v>
      </c>
    </row>
    <row r="923" s="2" customFormat="1">
      <c r="A923" s="39"/>
      <c r="B923" s="40"/>
      <c r="C923" s="41"/>
      <c r="D923" s="237" t="s">
        <v>168</v>
      </c>
      <c r="E923" s="41"/>
      <c r="F923" s="238" t="s">
        <v>1264</v>
      </c>
      <c r="G923" s="41"/>
      <c r="H923" s="41"/>
      <c r="I923" s="234"/>
      <c r="J923" s="41"/>
      <c r="K923" s="41"/>
      <c r="L923" s="45"/>
      <c r="M923" s="235"/>
      <c r="N923" s="236"/>
      <c r="O923" s="92"/>
      <c r="P923" s="92"/>
      <c r="Q923" s="92"/>
      <c r="R923" s="92"/>
      <c r="S923" s="92"/>
      <c r="T923" s="93"/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T923" s="18" t="s">
        <v>168</v>
      </c>
      <c r="AU923" s="18" t="s">
        <v>164</v>
      </c>
    </row>
    <row r="924" s="2" customFormat="1" ht="24.15" customHeight="1">
      <c r="A924" s="39"/>
      <c r="B924" s="40"/>
      <c r="C924" s="261" t="s">
        <v>1265</v>
      </c>
      <c r="D924" s="261" t="s">
        <v>241</v>
      </c>
      <c r="E924" s="262" t="s">
        <v>1266</v>
      </c>
      <c r="F924" s="263" t="s">
        <v>1267</v>
      </c>
      <c r="G924" s="264" t="s">
        <v>464</v>
      </c>
      <c r="H924" s="265">
        <v>2</v>
      </c>
      <c r="I924" s="266"/>
      <c r="J924" s="267">
        <f>ROUND(I924*H924,2)</f>
        <v>0</v>
      </c>
      <c r="K924" s="263" t="s">
        <v>162</v>
      </c>
      <c r="L924" s="268"/>
      <c r="M924" s="269" t="s">
        <v>1</v>
      </c>
      <c r="N924" s="270" t="s">
        <v>42</v>
      </c>
      <c r="O924" s="92"/>
      <c r="P924" s="228">
        <f>O924*H924</f>
        <v>0</v>
      </c>
      <c r="Q924" s="228">
        <v>0.0053800000000000002</v>
      </c>
      <c r="R924" s="228">
        <f>Q924*H924</f>
        <v>0.010760000000000001</v>
      </c>
      <c r="S924" s="228">
        <v>0</v>
      </c>
      <c r="T924" s="229">
        <f>S924*H924</f>
        <v>0</v>
      </c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R924" s="230" t="s">
        <v>387</v>
      </c>
      <c r="AT924" s="230" t="s">
        <v>241</v>
      </c>
      <c r="AU924" s="230" t="s">
        <v>164</v>
      </c>
      <c r="AY924" s="18" t="s">
        <v>156</v>
      </c>
      <c r="BE924" s="231">
        <f>IF(N924="základní",J924,0)</f>
        <v>0</v>
      </c>
      <c r="BF924" s="231">
        <f>IF(N924="snížená",J924,0)</f>
        <v>0</v>
      </c>
      <c r="BG924" s="231">
        <f>IF(N924="zákl. přenesená",J924,0)</f>
        <v>0</v>
      </c>
      <c r="BH924" s="231">
        <f>IF(N924="sníž. přenesená",J924,0)</f>
        <v>0</v>
      </c>
      <c r="BI924" s="231">
        <f>IF(N924="nulová",J924,0)</f>
        <v>0</v>
      </c>
      <c r="BJ924" s="18" t="s">
        <v>164</v>
      </c>
      <c r="BK924" s="231">
        <f>ROUND(I924*H924,2)</f>
        <v>0</v>
      </c>
      <c r="BL924" s="18" t="s">
        <v>273</v>
      </c>
      <c r="BM924" s="230" t="s">
        <v>1268</v>
      </c>
    </row>
    <row r="925" s="2" customFormat="1">
      <c r="A925" s="39"/>
      <c r="B925" s="40"/>
      <c r="C925" s="41"/>
      <c r="D925" s="232" t="s">
        <v>166</v>
      </c>
      <c r="E925" s="41"/>
      <c r="F925" s="233" t="s">
        <v>1267</v>
      </c>
      <c r="G925" s="41"/>
      <c r="H925" s="41"/>
      <c r="I925" s="234"/>
      <c r="J925" s="41"/>
      <c r="K925" s="41"/>
      <c r="L925" s="45"/>
      <c r="M925" s="235"/>
      <c r="N925" s="236"/>
      <c r="O925" s="92"/>
      <c r="P925" s="92"/>
      <c r="Q925" s="92"/>
      <c r="R925" s="92"/>
      <c r="S925" s="92"/>
      <c r="T925" s="93"/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T925" s="18" t="s">
        <v>166</v>
      </c>
      <c r="AU925" s="18" t="s">
        <v>164</v>
      </c>
    </row>
    <row r="926" s="2" customFormat="1" ht="16.5" customHeight="1">
      <c r="A926" s="39"/>
      <c r="B926" s="40"/>
      <c r="C926" s="219" t="s">
        <v>1269</v>
      </c>
      <c r="D926" s="219" t="s">
        <v>158</v>
      </c>
      <c r="E926" s="220" t="s">
        <v>1270</v>
      </c>
      <c r="F926" s="221" t="s">
        <v>1271</v>
      </c>
      <c r="G926" s="222" t="s">
        <v>464</v>
      </c>
      <c r="H926" s="223">
        <v>2</v>
      </c>
      <c r="I926" s="224"/>
      <c r="J926" s="225">
        <f>ROUND(I926*H926,2)</f>
        <v>0</v>
      </c>
      <c r="K926" s="221" t="s">
        <v>162</v>
      </c>
      <c r="L926" s="45"/>
      <c r="M926" s="226" t="s">
        <v>1</v>
      </c>
      <c r="N926" s="227" t="s">
        <v>42</v>
      </c>
      <c r="O926" s="92"/>
      <c r="P926" s="228">
        <f>O926*H926</f>
        <v>0</v>
      </c>
      <c r="Q926" s="228">
        <v>0.00013999999999999999</v>
      </c>
      <c r="R926" s="228">
        <f>Q926*H926</f>
        <v>0.00027999999999999998</v>
      </c>
      <c r="S926" s="228">
        <v>0</v>
      </c>
      <c r="T926" s="229">
        <f>S926*H926</f>
        <v>0</v>
      </c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R926" s="230" t="s">
        <v>273</v>
      </c>
      <c r="AT926" s="230" t="s">
        <v>158</v>
      </c>
      <c r="AU926" s="230" t="s">
        <v>164</v>
      </c>
      <c r="AY926" s="18" t="s">
        <v>156</v>
      </c>
      <c r="BE926" s="231">
        <f>IF(N926="základní",J926,0)</f>
        <v>0</v>
      </c>
      <c r="BF926" s="231">
        <f>IF(N926="snížená",J926,0)</f>
        <v>0</v>
      </c>
      <c r="BG926" s="231">
        <f>IF(N926="zákl. přenesená",J926,0)</f>
        <v>0</v>
      </c>
      <c r="BH926" s="231">
        <f>IF(N926="sníž. přenesená",J926,0)</f>
        <v>0</v>
      </c>
      <c r="BI926" s="231">
        <f>IF(N926="nulová",J926,0)</f>
        <v>0</v>
      </c>
      <c r="BJ926" s="18" t="s">
        <v>164</v>
      </c>
      <c r="BK926" s="231">
        <f>ROUND(I926*H926,2)</f>
        <v>0</v>
      </c>
      <c r="BL926" s="18" t="s">
        <v>273</v>
      </c>
      <c r="BM926" s="230" t="s">
        <v>1272</v>
      </c>
    </row>
    <row r="927" s="2" customFormat="1">
      <c r="A927" s="39"/>
      <c r="B927" s="40"/>
      <c r="C927" s="41"/>
      <c r="D927" s="232" t="s">
        <v>166</v>
      </c>
      <c r="E927" s="41"/>
      <c r="F927" s="233" t="s">
        <v>1273</v>
      </c>
      <c r="G927" s="41"/>
      <c r="H927" s="41"/>
      <c r="I927" s="234"/>
      <c r="J927" s="41"/>
      <c r="K927" s="41"/>
      <c r="L927" s="45"/>
      <c r="M927" s="235"/>
      <c r="N927" s="236"/>
      <c r="O927" s="92"/>
      <c r="P927" s="92"/>
      <c r="Q927" s="92"/>
      <c r="R927" s="92"/>
      <c r="S927" s="92"/>
      <c r="T927" s="93"/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T927" s="18" t="s">
        <v>166</v>
      </c>
      <c r="AU927" s="18" t="s">
        <v>164</v>
      </c>
    </row>
    <row r="928" s="2" customFormat="1">
      <c r="A928" s="39"/>
      <c r="B928" s="40"/>
      <c r="C928" s="41"/>
      <c r="D928" s="237" t="s">
        <v>168</v>
      </c>
      <c r="E928" s="41"/>
      <c r="F928" s="238" t="s">
        <v>1274</v>
      </c>
      <c r="G928" s="41"/>
      <c r="H928" s="41"/>
      <c r="I928" s="234"/>
      <c r="J928" s="41"/>
      <c r="K928" s="41"/>
      <c r="L928" s="45"/>
      <c r="M928" s="235"/>
      <c r="N928" s="236"/>
      <c r="O928" s="92"/>
      <c r="P928" s="92"/>
      <c r="Q928" s="92"/>
      <c r="R928" s="92"/>
      <c r="S928" s="92"/>
      <c r="T928" s="93"/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T928" s="18" t="s">
        <v>168</v>
      </c>
      <c r="AU928" s="18" t="s">
        <v>164</v>
      </c>
    </row>
    <row r="929" s="2" customFormat="1" ht="24.15" customHeight="1">
      <c r="A929" s="39"/>
      <c r="B929" s="40"/>
      <c r="C929" s="219" t="s">
        <v>1275</v>
      </c>
      <c r="D929" s="219" t="s">
        <v>158</v>
      </c>
      <c r="E929" s="220" t="s">
        <v>1276</v>
      </c>
      <c r="F929" s="221" t="s">
        <v>1277</v>
      </c>
      <c r="G929" s="222" t="s">
        <v>464</v>
      </c>
      <c r="H929" s="223">
        <v>2</v>
      </c>
      <c r="I929" s="224"/>
      <c r="J929" s="225">
        <f>ROUND(I929*H929,2)</f>
        <v>0</v>
      </c>
      <c r="K929" s="221" t="s">
        <v>162</v>
      </c>
      <c r="L929" s="45"/>
      <c r="M929" s="226" t="s">
        <v>1</v>
      </c>
      <c r="N929" s="227" t="s">
        <v>42</v>
      </c>
      <c r="O929" s="92"/>
      <c r="P929" s="228">
        <f>O929*H929</f>
        <v>0</v>
      </c>
      <c r="Q929" s="228">
        <v>0.00027</v>
      </c>
      <c r="R929" s="228">
        <f>Q929*H929</f>
        <v>0.00054000000000000001</v>
      </c>
      <c r="S929" s="228">
        <v>0</v>
      </c>
      <c r="T929" s="229">
        <f>S929*H929</f>
        <v>0</v>
      </c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R929" s="230" t="s">
        <v>273</v>
      </c>
      <c r="AT929" s="230" t="s">
        <v>158</v>
      </c>
      <c r="AU929" s="230" t="s">
        <v>164</v>
      </c>
      <c r="AY929" s="18" t="s">
        <v>156</v>
      </c>
      <c r="BE929" s="231">
        <f>IF(N929="základní",J929,0)</f>
        <v>0</v>
      </c>
      <c r="BF929" s="231">
        <f>IF(N929="snížená",J929,0)</f>
        <v>0</v>
      </c>
      <c r="BG929" s="231">
        <f>IF(N929="zákl. přenesená",J929,0)</f>
        <v>0</v>
      </c>
      <c r="BH929" s="231">
        <f>IF(N929="sníž. přenesená",J929,0)</f>
        <v>0</v>
      </c>
      <c r="BI929" s="231">
        <f>IF(N929="nulová",J929,0)</f>
        <v>0</v>
      </c>
      <c r="BJ929" s="18" t="s">
        <v>164</v>
      </c>
      <c r="BK929" s="231">
        <f>ROUND(I929*H929,2)</f>
        <v>0</v>
      </c>
      <c r="BL929" s="18" t="s">
        <v>273</v>
      </c>
      <c r="BM929" s="230" t="s">
        <v>1278</v>
      </c>
    </row>
    <row r="930" s="2" customFormat="1">
      <c r="A930" s="39"/>
      <c r="B930" s="40"/>
      <c r="C930" s="41"/>
      <c r="D930" s="232" t="s">
        <v>166</v>
      </c>
      <c r="E930" s="41"/>
      <c r="F930" s="233" t="s">
        <v>1279</v>
      </c>
      <c r="G930" s="41"/>
      <c r="H930" s="41"/>
      <c r="I930" s="234"/>
      <c r="J930" s="41"/>
      <c r="K930" s="41"/>
      <c r="L930" s="45"/>
      <c r="M930" s="235"/>
      <c r="N930" s="236"/>
      <c r="O930" s="92"/>
      <c r="P930" s="92"/>
      <c r="Q930" s="92"/>
      <c r="R930" s="92"/>
      <c r="S930" s="92"/>
      <c r="T930" s="93"/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T930" s="18" t="s">
        <v>166</v>
      </c>
      <c r="AU930" s="18" t="s">
        <v>164</v>
      </c>
    </row>
    <row r="931" s="2" customFormat="1">
      <c r="A931" s="39"/>
      <c r="B931" s="40"/>
      <c r="C931" s="41"/>
      <c r="D931" s="237" t="s">
        <v>168</v>
      </c>
      <c r="E931" s="41"/>
      <c r="F931" s="238" t="s">
        <v>1280</v>
      </c>
      <c r="G931" s="41"/>
      <c r="H931" s="41"/>
      <c r="I931" s="234"/>
      <c r="J931" s="41"/>
      <c r="K931" s="41"/>
      <c r="L931" s="45"/>
      <c r="M931" s="235"/>
      <c r="N931" s="236"/>
      <c r="O931" s="92"/>
      <c r="P931" s="92"/>
      <c r="Q931" s="92"/>
      <c r="R931" s="92"/>
      <c r="S931" s="92"/>
      <c r="T931" s="93"/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T931" s="18" t="s">
        <v>168</v>
      </c>
      <c r="AU931" s="18" t="s">
        <v>164</v>
      </c>
    </row>
    <row r="932" s="2" customFormat="1" ht="16.5" customHeight="1">
      <c r="A932" s="39"/>
      <c r="B932" s="40"/>
      <c r="C932" s="219" t="s">
        <v>1281</v>
      </c>
      <c r="D932" s="219" t="s">
        <v>158</v>
      </c>
      <c r="E932" s="220" t="s">
        <v>1282</v>
      </c>
      <c r="F932" s="221" t="s">
        <v>1283</v>
      </c>
      <c r="G932" s="222" t="s">
        <v>464</v>
      </c>
      <c r="H932" s="223">
        <v>1</v>
      </c>
      <c r="I932" s="224"/>
      <c r="J932" s="225">
        <f>ROUND(I932*H932,2)</f>
        <v>0</v>
      </c>
      <c r="K932" s="221" t="s">
        <v>162</v>
      </c>
      <c r="L932" s="45"/>
      <c r="M932" s="226" t="s">
        <v>1</v>
      </c>
      <c r="N932" s="227" t="s">
        <v>42</v>
      </c>
      <c r="O932" s="92"/>
      <c r="P932" s="228">
        <f>O932*H932</f>
        <v>0</v>
      </c>
      <c r="Q932" s="228">
        <v>0.00036999999999999999</v>
      </c>
      <c r="R932" s="228">
        <f>Q932*H932</f>
        <v>0.00036999999999999999</v>
      </c>
      <c r="S932" s="228">
        <v>0</v>
      </c>
      <c r="T932" s="229">
        <f>S932*H932</f>
        <v>0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30" t="s">
        <v>273</v>
      </c>
      <c r="AT932" s="230" t="s">
        <v>158</v>
      </c>
      <c r="AU932" s="230" t="s">
        <v>164</v>
      </c>
      <c r="AY932" s="18" t="s">
        <v>156</v>
      </c>
      <c r="BE932" s="231">
        <f>IF(N932="základní",J932,0)</f>
        <v>0</v>
      </c>
      <c r="BF932" s="231">
        <f>IF(N932="snížená",J932,0)</f>
        <v>0</v>
      </c>
      <c r="BG932" s="231">
        <f>IF(N932="zákl. přenesená",J932,0)</f>
        <v>0</v>
      </c>
      <c r="BH932" s="231">
        <f>IF(N932="sníž. přenesená",J932,0)</f>
        <v>0</v>
      </c>
      <c r="BI932" s="231">
        <f>IF(N932="nulová",J932,0)</f>
        <v>0</v>
      </c>
      <c r="BJ932" s="18" t="s">
        <v>164</v>
      </c>
      <c r="BK932" s="231">
        <f>ROUND(I932*H932,2)</f>
        <v>0</v>
      </c>
      <c r="BL932" s="18" t="s">
        <v>273</v>
      </c>
      <c r="BM932" s="230" t="s">
        <v>1284</v>
      </c>
    </row>
    <row r="933" s="2" customFormat="1">
      <c r="A933" s="39"/>
      <c r="B933" s="40"/>
      <c r="C933" s="41"/>
      <c r="D933" s="232" t="s">
        <v>166</v>
      </c>
      <c r="E933" s="41"/>
      <c r="F933" s="233" t="s">
        <v>1285</v>
      </c>
      <c r="G933" s="41"/>
      <c r="H933" s="41"/>
      <c r="I933" s="234"/>
      <c r="J933" s="41"/>
      <c r="K933" s="41"/>
      <c r="L933" s="45"/>
      <c r="M933" s="235"/>
      <c r="N933" s="236"/>
      <c r="O933" s="92"/>
      <c r="P933" s="92"/>
      <c r="Q933" s="92"/>
      <c r="R933" s="92"/>
      <c r="S933" s="92"/>
      <c r="T933" s="93"/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T933" s="18" t="s">
        <v>166</v>
      </c>
      <c r="AU933" s="18" t="s">
        <v>164</v>
      </c>
    </row>
    <row r="934" s="2" customFormat="1">
      <c r="A934" s="39"/>
      <c r="B934" s="40"/>
      <c r="C934" s="41"/>
      <c r="D934" s="237" t="s">
        <v>168</v>
      </c>
      <c r="E934" s="41"/>
      <c r="F934" s="238" t="s">
        <v>1286</v>
      </c>
      <c r="G934" s="41"/>
      <c r="H934" s="41"/>
      <c r="I934" s="234"/>
      <c r="J934" s="41"/>
      <c r="K934" s="41"/>
      <c r="L934" s="45"/>
      <c r="M934" s="235"/>
      <c r="N934" s="236"/>
      <c r="O934" s="92"/>
      <c r="P934" s="92"/>
      <c r="Q934" s="92"/>
      <c r="R934" s="92"/>
      <c r="S934" s="92"/>
      <c r="T934" s="93"/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T934" s="18" t="s">
        <v>168</v>
      </c>
      <c r="AU934" s="18" t="s">
        <v>164</v>
      </c>
    </row>
    <row r="935" s="2" customFormat="1" ht="24.15" customHeight="1">
      <c r="A935" s="39"/>
      <c r="B935" s="40"/>
      <c r="C935" s="219" t="s">
        <v>1287</v>
      </c>
      <c r="D935" s="219" t="s">
        <v>158</v>
      </c>
      <c r="E935" s="220" t="s">
        <v>1288</v>
      </c>
      <c r="F935" s="221" t="s">
        <v>1289</v>
      </c>
      <c r="G935" s="222" t="s">
        <v>464</v>
      </c>
      <c r="H935" s="223">
        <v>2</v>
      </c>
      <c r="I935" s="224"/>
      <c r="J935" s="225">
        <f>ROUND(I935*H935,2)</f>
        <v>0</v>
      </c>
      <c r="K935" s="221" t="s">
        <v>162</v>
      </c>
      <c r="L935" s="45"/>
      <c r="M935" s="226" t="s">
        <v>1</v>
      </c>
      <c r="N935" s="227" t="s">
        <v>42</v>
      </c>
      <c r="O935" s="92"/>
      <c r="P935" s="228">
        <f>O935*H935</f>
        <v>0</v>
      </c>
      <c r="Q935" s="228">
        <v>0.00075000000000000002</v>
      </c>
      <c r="R935" s="228">
        <f>Q935*H935</f>
        <v>0.0015</v>
      </c>
      <c r="S935" s="228">
        <v>0</v>
      </c>
      <c r="T935" s="229">
        <f>S935*H935</f>
        <v>0</v>
      </c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R935" s="230" t="s">
        <v>273</v>
      </c>
      <c r="AT935" s="230" t="s">
        <v>158</v>
      </c>
      <c r="AU935" s="230" t="s">
        <v>164</v>
      </c>
      <c r="AY935" s="18" t="s">
        <v>156</v>
      </c>
      <c r="BE935" s="231">
        <f>IF(N935="základní",J935,0)</f>
        <v>0</v>
      </c>
      <c r="BF935" s="231">
        <f>IF(N935="snížená",J935,0)</f>
        <v>0</v>
      </c>
      <c r="BG935" s="231">
        <f>IF(N935="zákl. přenesená",J935,0)</f>
        <v>0</v>
      </c>
      <c r="BH935" s="231">
        <f>IF(N935="sníž. přenesená",J935,0)</f>
        <v>0</v>
      </c>
      <c r="BI935" s="231">
        <f>IF(N935="nulová",J935,0)</f>
        <v>0</v>
      </c>
      <c r="BJ935" s="18" t="s">
        <v>164</v>
      </c>
      <c r="BK935" s="231">
        <f>ROUND(I935*H935,2)</f>
        <v>0</v>
      </c>
      <c r="BL935" s="18" t="s">
        <v>273</v>
      </c>
      <c r="BM935" s="230" t="s">
        <v>1290</v>
      </c>
    </row>
    <row r="936" s="2" customFormat="1">
      <c r="A936" s="39"/>
      <c r="B936" s="40"/>
      <c r="C936" s="41"/>
      <c r="D936" s="232" t="s">
        <v>166</v>
      </c>
      <c r="E936" s="41"/>
      <c r="F936" s="233" t="s">
        <v>1291</v>
      </c>
      <c r="G936" s="41"/>
      <c r="H936" s="41"/>
      <c r="I936" s="234"/>
      <c r="J936" s="41"/>
      <c r="K936" s="41"/>
      <c r="L936" s="45"/>
      <c r="M936" s="235"/>
      <c r="N936" s="236"/>
      <c r="O936" s="92"/>
      <c r="P936" s="92"/>
      <c r="Q936" s="92"/>
      <c r="R936" s="92"/>
      <c r="S936" s="92"/>
      <c r="T936" s="93"/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T936" s="18" t="s">
        <v>166</v>
      </c>
      <c r="AU936" s="18" t="s">
        <v>164</v>
      </c>
    </row>
    <row r="937" s="2" customFormat="1">
      <c r="A937" s="39"/>
      <c r="B937" s="40"/>
      <c r="C937" s="41"/>
      <c r="D937" s="237" t="s">
        <v>168</v>
      </c>
      <c r="E937" s="41"/>
      <c r="F937" s="238" t="s">
        <v>1292</v>
      </c>
      <c r="G937" s="41"/>
      <c r="H937" s="41"/>
      <c r="I937" s="234"/>
      <c r="J937" s="41"/>
      <c r="K937" s="41"/>
      <c r="L937" s="45"/>
      <c r="M937" s="235"/>
      <c r="N937" s="236"/>
      <c r="O937" s="92"/>
      <c r="P937" s="92"/>
      <c r="Q937" s="92"/>
      <c r="R937" s="92"/>
      <c r="S937" s="92"/>
      <c r="T937" s="93"/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T937" s="18" t="s">
        <v>168</v>
      </c>
      <c r="AU937" s="18" t="s">
        <v>164</v>
      </c>
    </row>
    <row r="938" s="2" customFormat="1" ht="24.15" customHeight="1">
      <c r="A938" s="39"/>
      <c r="B938" s="40"/>
      <c r="C938" s="219" t="s">
        <v>1293</v>
      </c>
      <c r="D938" s="219" t="s">
        <v>158</v>
      </c>
      <c r="E938" s="220" t="s">
        <v>1294</v>
      </c>
      <c r="F938" s="221" t="s">
        <v>1295</v>
      </c>
      <c r="G938" s="222" t="s">
        <v>991</v>
      </c>
      <c r="H938" s="292"/>
      <c r="I938" s="224"/>
      <c r="J938" s="225">
        <f>ROUND(I938*H938,2)</f>
        <v>0</v>
      </c>
      <c r="K938" s="221" t="s">
        <v>162</v>
      </c>
      <c r="L938" s="45"/>
      <c r="M938" s="226" t="s">
        <v>1</v>
      </c>
      <c r="N938" s="227" t="s">
        <v>42</v>
      </c>
      <c r="O938" s="92"/>
      <c r="P938" s="228">
        <f>O938*H938</f>
        <v>0</v>
      </c>
      <c r="Q938" s="228">
        <v>0</v>
      </c>
      <c r="R938" s="228">
        <f>Q938*H938</f>
        <v>0</v>
      </c>
      <c r="S938" s="228">
        <v>0</v>
      </c>
      <c r="T938" s="229">
        <f>S938*H938</f>
        <v>0</v>
      </c>
      <c r="U938" s="39"/>
      <c r="V938" s="39"/>
      <c r="W938" s="39"/>
      <c r="X938" s="39"/>
      <c r="Y938" s="39"/>
      <c r="Z938" s="39"/>
      <c r="AA938" s="39"/>
      <c r="AB938" s="39"/>
      <c r="AC938" s="39"/>
      <c r="AD938" s="39"/>
      <c r="AE938" s="39"/>
      <c r="AR938" s="230" t="s">
        <v>273</v>
      </c>
      <c r="AT938" s="230" t="s">
        <v>158</v>
      </c>
      <c r="AU938" s="230" t="s">
        <v>164</v>
      </c>
      <c r="AY938" s="18" t="s">
        <v>156</v>
      </c>
      <c r="BE938" s="231">
        <f>IF(N938="základní",J938,0)</f>
        <v>0</v>
      </c>
      <c r="BF938" s="231">
        <f>IF(N938="snížená",J938,0)</f>
        <v>0</v>
      </c>
      <c r="BG938" s="231">
        <f>IF(N938="zákl. přenesená",J938,0)</f>
        <v>0</v>
      </c>
      <c r="BH938" s="231">
        <f>IF(N938="sníž. přenesená",J938,0)</f>
        <v>0</v>
      </c>
      <c r="BI938" s="231">
        <f>IF(N938="nulová",J938,0)</f>
        <v>0</v>
      </c>
      <c r="BJ938" s="18" t="s">
        <v>164</v>
      </c>
      <c r="BK938" s="231">
        <f>ROUND(I938*H938,2)</f>
        <v>0</v>
      </c>
      <c r="BL938" s="18" t="s">
        <v>273</v>
      </c>
      <c r="BM938" s="230" t="s">
        <v>1296</v>
      </c>
    </row>
    <row r="939" s="2" customFormat="1">
      <c r="A939" s="39"/>
      <c r="B939" s="40"/>
      <c r="C939" s="41"/>
      <c r="D939" s="232" t="s">
        <v>166</v>
      </c>
      <c r="E939" s="41"/>
      <c r="F939" s="233" t="s">
        <v>1297</v>
      </c>
      <c r="G939" s="41"/>
      <c r="H939" s="41"/>
      <c r="I939" s="234"/>
      <c r="J939" s="41"/>
      <c r="K939" s="41"/>
      <c r="L939" s="45"/>
      <c r="M939" s="235"/>
      <c r="N939" s="236"/>
      <c r="O939" s="92"/>
      <c r="P939" s="92"/>
      <c r="Q939" s="92"/>
      <c r="R939" s="92"/>
      <c r="S939" s="92"/>
      <c r="T939" s="93"/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T939" s="18" t="s">
        <v>166</v>
      </c>
      <c r="AU939" s="18" t="s">
        <v>164</v>
      </c>
    </row>
    <row r="940" s="2" customFormat="1">
      <c r="A940" s="39"/>
      <c r="B940" s="40"/>
      <c r="C940" s="41"/>
      <c r="D940" s="237" t="s">
        <v>168</v>
      </c>
      <c r="E940" s="41"/>
      <c r="F940" s="238" t="s">
        <v>1298</v>
      </c>
      <c r="G940" s="41"/>
      <c r="H940" s="41"/>
      <c r="I940" s="234"/>
      <c r="J940" s="41"/>
      <c r="K940" s="41"/>
      <c r="L940" s="45"/>
      <c r="M940" s="235"/>
      <c r="N940" s="236"/>
      <c r="O940" s="92"/>
      <c r="P940" s="92"/>
      <c r="Q940" s="92"/>
      <c r="R940" s="92"/>
      <c r="S940" s="92"/>
      <c r="T940" s="93"/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T940" s="18" t="s">
        <v>168</v>
      </c>
      <c r="AU940" s="18" t="s">
        <v>164</v>
      </c>
    </row>
    <row r="941" s="12" customFormat="1" ht="22.8" customHeight="1">
      <c r="A941" s="12"/>
      <c r="B941" s="203"/>
      <c r="C941" s="204"/>
      <c r="D941" s="205" t="s">
        <v>75</v>
      </c>
      <c r="E941" s="217" t="s">
        <v>1299</v>
      </c>
      <c r="F941" s="217" t="s">
        <v>1300</v>
      </c>
      <c r="G941" s="204"/>
      <c r="H941" s="204"/>
      <c r="I941" s="207"/>
      <c r="J941" s="218">
        <f>BK941</f>
        <v>0</v>
      </c>
      <c r="K941" s="204"/>
      <c r="L941" s="209"/>
      <c r="M941" s="210"/>
      <c r="N941" s="211"/>
      <c r="O941" s="211"/>
      <c r="P941" s="212">
        <f>SUM(P942:P947)</f>
        <v>0</v>
      </c>
      <c r="Q941" s="211"/>
      <c r="R941" s="212">
        <f>SUM(R942:R947)</f>
        <v>0.0223</v>
      </c>
      <c r="S941" s="211"/>
      <c r="T941" s="213">
        <f>SUM(T942:T947)</f>
        <v>0</v>
      </c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R941" s="214" t="s">
        <v>164</v>
      </c>
      <c r="AT941" s="215" t="s">
        <v>75</v>
      </c>
      <c r="AU941" s="215" t="s">
        <v>84</v>
      </c>
      <c r="AY941" s="214" t="s">
        <v>156</v>
      </c>
      <c r="BK941" s="216">
        <f>SUM(BK942:BK947)</f>
        <v>0</v>
      </c>
    </row>
    <row r="942" s="2" customFormat="1" ht="24.15" customHeight="1">
      <c r="A942" s="39"/>
      <c r="B942" s="40"/>
      <c r="C942" s="219" t="s">
        <v>1301</v>
      </c>
      <c r="D942" s="219" t="s">
        <v>158</v>
      </c>
      <c r="E942" s="220" t="s">
        <v>1302</v>
      </c>
      <c r="F942" s="221" t="s">
        <v>1303</v>
      </c>
      <c r="G942" s="222" t="s">
        <v>455</v>
      </c>
      <c r="H942" s="223">
        <v>1</v>
      </c>
      <c r="I942" s="224"/>
      <c r="J942" s="225">
        <f>ROUND(I942*H942,2)</f>
        <v>0</v>
      </c>
      <c r="K942" s="221" t="s">
        <v>162</v>
      </c>
      <c r="L942" s="45"/>
      <c r="M942" s="226" t="s">
        <v>1</v>
      </c>
      <c r="N942" s="227" t="s">
        <v>42</v>
      </c>
      <c r="O942" s="92"/>
      <c r="P942" s="228">
        <f>O942*H942</f>
        <v>0</v>
      </c>
      <c r="Q942" s="228">
        <v>0.0038999999999999998</v>
      </c>
      <c r="R942" s="228">
        <f>Q942*H942</f>
        <v>0.0038999999999999998</v>
      </c>
      <c r="S942" s="228">
        <v>0</v>
      </c>
      <c r="T942" s="229">
        <f>S942*H942</f>
        <v>0</v>
      </c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R942" s="230" t="s">
        <v>273</v>
      </c>
      <c r="AT942" s="230" t="s">
        <v>158</v>
      </c>
      <c r="AU942" s="230" t="s">
        <v>164</v>
      </c>
      <c r="AY942" s="18" t="s">
        <v>156</v>
      </c>
      <c r="BE942" s="231">
        <f>IF(N942="základní",J942,0)</f>
        <v>0</v>
      </c>
      <c r="BF942" s="231">
        <f>IF(N942="snížená",J942,0)</f>
        <v>0</v>
      </c>
      <c r="BG942" s="231">
        <f>IF(N942="zákl. přenesená",J942,0)</f>
        <v>0</v>
      </c>
      <c r="BH942" s="231">
        <f>IF(N942="sníž. přenesená",J942,0)</f>
        <v>0</v>
      </c>
      <c r="BI942" s="231">
        <f>IF(N942="nulová",J942,0)</f>
        <v>0</v>
      </c>
      <c r="BJ942" s="18" t="s">
        <v>164</v>
      </c>
      <c r="BK942" s="231">
        <f>ROUND(I942*H942,2)</f>
        <v>0</v>
      </c>
      <c r="BL942" s="18" t="s">
        <v>273</v>
      </c>
      <c r="BM942" s="230" t="s">
        <v>1304</v>
      </c>
    </row>
    <row r="943" s="2" customFormat="1">
      <c r="A943" s="39"/>
      <c r="B943" s="40"/>
      <c r="C943" s="41"/>
      <c r="D943" s="232" t="s">
        <v>166</v>
      </c>
      <c r="E943" s="41"/>
      <c r="F943" s="233" t="s">
        <v>1305</v>
      </c>
      <c r="G943" s="41"/>
      <c r="H943" s="41"/>
      <c r="I943" s="234"/>
      <c r="J943" s="41"/>
      <c r="K943" s="41"/>
      <c r="L943" s="45"/>
      <c r="M943" s="235"/>
      <c r="N943" s="236"/>
      <c r="O943" s="92"/>
      <c r="P943" s="92"/>
      <c r="Q943" s="92"/>
      <c r="R943" s="92"/>
      <c r="S943" s="92"/>
      <c r="T943" s="93"/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T943" s="18" t="s">
        <v>166</v>
      </c>
      <c r="AU943" s="18" t="s">
        <v>164</v>
      </c>
    </row>
    <row r="944" s="2" customFormat="1">
      <c r="A944" s="39"/>
      <c r="B944" s="40"/>
      <c r="C944" s="41"/>
      <c r="D944" s="237" t="s">
        <v>168</v>
      </c>
      <c r="E944" s="41"/>
      <c r="F944" s="238" t="s">
        <v>1306</v>
      </c>
      <c r="G944" s="41"/>
      <c r="H944" s="41"/>
      <c r="I944" s="234"/>
      <c r="J944" s="41"/>
      <c r="K944" s="41"/>
      <c r="L944" s="45"/>
      <c r="M944" s="235"/>
      <c r="N944" s="236"/>
      <c r="O944" s="92"/>
      <c r="P944" s="92"/>
      <c r="Q944" s="92"/>
      <c r="R944" s="92"/>
      <c r="S944" s="92"/>
      <c r="T944" s="93"/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T944" s="18" t="s">
        <v>168</v>
      </c>
      <c r="AU944" s="18" t="s">
        <v>164</v>
      </c>
    </row>
    <row r="945" s="2" customFormat="1" ht="33" customHeight="1">
      <c r="A945" s="39"/>
      <c r="B945" s="40"/>
      <c r="C945" s="219" t="s">
        <v>1307</v>
      </c>
      <c r="D945" s="219" t="s">
        <v>158</v>
      </c>
      <c r="E945" s="220" t="s">
        <v>1308</v>
      </c>
      <c r="F945" s="221" t="s">
        <v>1309</v>
      </c>
      <c r="G945" s="222" t="s">
        <v>455</v>
      </c>
      <c r="H945" s="223">
        <v>2</v>
      </c>
      <c r="I945" s="224"/>
      <c r="J945" s="225">
        <f>ROUND(I945*H945,2)</f>
        <v>0</v>
      </c>
      <c r="K945" s="221" t="s">
        <v>162</v>
      </c>
      <c r="L945" s="45"/>
      <c r="M945" s="226" t="s">
        <v>1</v>
      </c>
      <c r="N945" s="227" t="s">
        <v>42</v>
      </c>
      <c r="O945" s="92"/>
      <c r="P945" s="228">
        <f>O945*H945</f>
        <v>0</v>
      </c>
      <c r="Q945" s="228">
        <v>0.0091999999999999998</v>
      </c>
      <c r="R945" s="228">
        <f>Q945*H945</f>
        <v>0.0184</v>
      </c>
      <c r="S945" s="228">
        <v>0</v>
      </c>
      <c r="T945" s="229">
        <f>S945*H945</f>
        <v>0</v>
      </c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R945" s="230" t="s">
        <v>273</v>
      </c>
      <c r="AT945" s="230" t="s">
        <v>158</v>
      </c>
      <c r="AU945" s="230" t="s">
        <v>164</v>
      </c>
      <c r="AY945" s="18" t="s">
        <v>156</v>
      </c>
      <c r="BE945" s="231">
        <f>IF(N945="základní",J945,0)</f>
        <v>0</v>
      </c>
      <c r="BF945" s="231">
        <f>IF(N945="snížená",J945,0)</f>
        <v>0</v>
      </c>
      <c r="BG945" s="231">
        <f>IF(N945="zákl. přenesená",J945,0)</f>
        <v>0</v>
      </c>
      <c r="BH945" s="231">
        <f>IF(N945="sníž. přenesená",J945,0)</f>
        <v>0</v>
      </c>
      <c r="BI945" s="231">
        <f>IF(N945="nulová",J945,0)</f>
        <v>0</v>
      </c>
      <c r="BJ945" s="18" t="s">
        <v>164</v>
      </c>
      <c r="BK945" s="231">
        <f>ROUND(I945*H945,2)</f>
        <v>0</v>
      </c>
      <c r="BL945" s="18" t="s">
        <v>273</v>
      </c>
      <c r="BM945" s="230" t="s">
        <v>1310</v>
      </c>
    </row>
    <row r="946" s="2" customFormat="1">
      <c r="A946" s="39"/>
      <c r="B946" s="40"/>
      <c r="C946" s="41"/>
      <c r="D946" s="232" t="s">
        <v>166</v>
      </c>
      <c r="E946" s="41"/>
      <c r="F946" s="233" t="s">
        <v>1311</v>
      </c>
      <c r="G946" s="41"/>
      <c r="H946" s="41"/>
      <c r="I946" s="234"/>
      <c r="J946" s="41"/>
      <c r="K946" s="41"/>
      <c r="L946" s="45"/>
      <c r="M946" s="235"/>
      <c r="N946" s="236"/>
      <c r="O946" s="92"/>
      <c r="P946" s="92"/>
      <c r="Q946" s="92"/>
      <c r="R946" s="92"/>
      <c r="S946" s="92"/>
      <c r="T946" s="93"/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T946" s="18" t="s">
        <v>166</v>
      </c>
      <c r="AU946" s="18" t="s">
        <v>164</v>
      </c>
    </row>
    <row r="947" s="2" customFormat="1">
      <c r="A947" s="39"/>
      <c r="B947" s="40"/>
      <c r="C947" s="41"/>
      <c r="D947" s="237" t="s">
        <v>168</v>
      </c>
      <c r="E947" s="41"/>
      <c r="F947" s="238" t="s">
        <v>1312</v>
      </c>
      <c r="G947" s="41"/>
      <c r="H947" s="41"/>
      <c r="I947" s="234"/>
      <c r="J947" s="41"/>
      <c r="K947" s="41"/>
      <c r="L947" s="45"/>
      <c r="M947" s="235"/>
      <c r="N947" s="236"/>
      <c r="O947" s="92"/>
      <c r="P947" s="92"/>
      <c r="Q947" s="92"/>
      <c r="R947" s="92"/>
      <c r="S947" s="92"/>
      <c r="T947" s="93"/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T947" s="18" t="s">
        <v>168</v>
      </c>
      <c r="AU947" s="18" t="s">
        <v>164</v>
      </c>
    </row>
    <row r="948" s="12" customFormat="1" ht="22.8" customHeight="1">
      <c r="A948" s="12"/>
      <c r="B948" s="203"/>
      <c r="C948" s="204"/>
      <c r="D948" s="205" t="s">
        <v>75</v>
      </c>
      <c r="E948" s="217" t="s">
        <v>1313</v>
      </c>
      <c r="F948" s="217" t="s">
        <v>1314</v>
      </c>
      <c r="G948" s="204"/>
      <c r="H948" s="204"/>
      <c r="I948" s="207"/>
      <c r="J948" s="218">
        <f>BK948</f>
        <v>0</v>
      </c>
      <c r="K948" s="204"/>
      <c r="L948" s="209"/>
      <c r="M948" s="210"/>
      <c r="N948" s="211"/>
      <c r="O948" s="211"/>
      <c r="P948" s="212">
        <f>SUM(P949:P961)</f>
        <v>0</v>
      </c>
      <c r="Q948" s="211"/>
      <c r="R948" s="212">
        <f>SUM(R949:R961)</f>
        <v>0.35268447719999996</v>
      </c>
      <c r="S948" s="211"/>
      <c r="T948" s="213">
        <f>SUM(T949:T961)</f>
        <v>0</v>
      </c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R948" s="214" t="s">
        <v>164</v>
      </c>
      <c r="AT948" s="215" t="s">
        <v>75</v>
      </c>
      <c r="AU948" s="215" t="s">
        <v>84</v>
      </c>
      <c r="AY948" s="214" t="s">
        <v>156</v>
      </c>
      <c r="BK948" s="216">
        <f>SUM(BK949:BK961)</f>
        <v>0</v>
      </c>
    </row>
    <row r="949" s="2" customFormat="1" ht="16.5" customHeight="1">
      <c r="A949" s="39"/>
      <c r="B949" s="40"/>
      <c r="C949" s="219" t="s">
        <v>1315</v>
      </c>
      <c r="D949" s="219" t="s">
        <v>158</v>
      </c>
      <c r="E949" s="220" t="s">
        <v>1316</v>
      </c>
      <c r="F949" s="221" t="s">
        <v>1317</v>
      </c>
      <c r="G949" s="222" t="s">
        <v>455</v>
      </c>
      <c r="H949" s="223">
        <v>1</v>
      </c>
      <c r="I949" s="224"/>
      <c r="J949" s="225">
        <f>ROUND(I949*H949,2)</f>
        <v>0</v>
      </c>
      <c r="K949" s="221" t="s">
        <v>1</v>
      </c>
      <c r="L949" s="45"/>
      <c r="M949" s="226" t="s">
        <v>1</v>
      </c>
      <c r="N949" s="227" t="s">
        <v>42</v>
      </c>
      <c r="O949" s="92"/>
      <c r="P949" s="228">
        <f>O949*H949</f>
        <v>0</v>
      </c>
      <c r="Q949" s="228">
        <v>0.031744477200000003</v>
      </c>
      <c r="R949" s="228">
        <f>Q949*H949</f>
        <v>0.031744477200000003</v>
      </c>
      <c r="S949" s="228">
        <v>0</v>
      </c>
      <c r="T949" s="229">
        <f>S949*H949</f>
        <v>0</v>
      </c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R949" s="230" t="s">
        <v>273</v>
      </c>
      <c r="AT949" s="230" t="s">
        <v>158</v>
      </c>
      <c r="AU949" s="230" t="s">
        <v>164</v>
      </c>
      <c r="AY949" s="18" t="s">
        <v>156</v>
      </c>
      <c r="BE949" s="231">
        <f>IF(N949="základní",J949,0)</f>
        <v>0</v>
      </c>
      <c r="BF949" s="231">
        <f>IF(N949="snížená",J949,0)</f>
        <v>0</v>
      </c>
      <c r="BG949" s="231">
        <f>IF(N949="zákl. přenesená",J949,0)</f>
        <v>0</v>
      </c>
      <c r="BH949" s="231">
        <f>IF(N949="sníž. přenesená",J949,0)</f>
        <v>0</v>
      </c>
      <c r="BI949" s="231">
        <f>IF(N949="nulová",J949,0)</f>
        <v>0</v>
      </c>
      <c r="BJ949" s="18" t="s">
        <v>164</v>
      </c>
      <c r="BK949" s="231">
        <f>ROUND(I949*H949,2)</f>
        <v>0</v>
      </c>
      <c r="BL949" s="18" t="s">
        <v>273</v>
      </c>
      <c r="BM949" s="230" t="s">
        <v>1318</v>
      </c>
    </row>
    <row r="950" s="2" customFormat="1">
      <c r="A950" s="39"/>
      <c r="B950" s="40"/>
      <c r="C950" s="41"/>
      <c r="D950" s="232" t="s">
        <v>166</v>
      </c>
      <c r="E950" s="41"/>
      <c r="F950" s="233" t="s">
        <v>1319</v>
      </c>
      <c r="G950" s="41"/>
      <c r="H950" s="41"/>
      <c r="I950" s="234"/>
      <c r="J950" s="41"/>
      <c r="K950" s="41"/>
      <c r="L950" s="45"/>
      <c r="M950" s="235"/>
      <c r="N950" s="236"/>
      <c r="O950" s="92"/>
      <c r="P950" s="92"/>
      <c r="Q950" s="92"/>
      <c r="R950" s="92"/>
      <c r="S950" s="92"/>
      <c r="T950" s="93"/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T950" s="18" t="s">
        <v>166</v>
      </c>
      <c r="AU950" s="18" t="s">
        <v>164</v>
      </c>
    </row>
    <row r="951" s="2" customFormat="1" ht="37.8" customHeight="1">
      <c r="A951" s="39"/>
      <c r="B951" s="40"/>
      <c r="C951" s="219" t="s">
        <v>1320</v>
      </c>
      <c r="D951" s="219" t="s">
        <v>158</v>
      </c>
      <c r="E951" s="220" t="s">
        <v>1321</v>
      </c>
      <c r="F951" s="221" t="s">
        <v>1322</v>
      </c>
      <c r="G951" s="222" t="s">
        <v>455</v>
      </c>
      <c r="H951" s="223">
        <v>1</v>
      </c>
      <c r="I951" s="224"/>
      <c r="J951" s="225">
        <f>ROUND(I951*H951,2)</f>
        <v>0</v>
      </c>
      <c r="K951" s="221" t="s">
        <v>162</v>
      </c>
      <c r="L951" s="45"/>
      <c r="M951" s="226" t="s">
        <v>1</v>
      </c>
      <c r="N951" s="227" t="s">
        <v>42</v>
      </c>
      <c r="O951" s="92"/>
      <c r="P951" s="228">
        <f>O951*H951</f>
        <v>0</v>
      </c>
      <c r="Q951" s="228">
        <v>0.18448999999999999</v>
      </c>
      <c r="R951" s="228">
        <f>Q951*H951</f>
        <v>0.18448999999999999</v>
      </c>
      <c r="S951" s="228">
        <v>0</v>
      </c>
      <c r="T951" s="229">
        <f>S951*H951</f>
        <v>0</v>
      </c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R951" s="230" t="s">
        <v>273</v>
      </c>
      <c r="AT951" s="230" t="s">
        <v>158</v>
      </c>
      <c r="AU951" s="230" t="s">
        <v>164</v>
      </c>
      <c r="AY951" s="18" t="s">
        <v>156</v>
      </c>
      <c r="BE951" s="231">
        <f>IF(N951="základní",J951,0)</f>
        <v>0</v>
      </c>
      <c r="BF951" s="231">
        <f>IF(N951="snížená",J951,0)</f>
        <v>0</v>
      </c>
      <c r="BG951" s="231">
        <f>IF(N951="zákl. přenesená",J951,0)</f>
        <v>0</v>
      </c>
      <c r="BH951" s="231">
        <f>IF(N951="sníž. přenesená",J951,0)</f>
        <v>0</v>
      </c>
      <c r="BI951" s="231">
        <f>IF(N951="nulová",J951,0)</f>
        <v>0</v>
      </c>
      <c r="BJ951" s="18" t="s">
        <v>164</v>
      </c>
      <c r="BK951" s="231">
        <f>ROUND(I951*H951,2)</f>
        <v>0</v>
      </c>
      <c r="BL951" s="18" t="s">
        <v>273</v>
      </c>
      <c r="BM951" s="230" t="s">
        <v>1323</v>
      </c>
    </row>
    <row r="952" s="2" customFormat="1">
      <c r="A952" s="39"/>
      <c r="B952" s="40"/>
      <c r="C952" s="41"/>
      <c r="D952" s="232" t="s">
        <v>166</v>
      </c>
      <c r="E952" s="41"/>
      <c r="F952" s="233" t="s">
        <v>1324</v>
      </c>
      <c r="G952" s="41"/>
      <c r="H952" s="41"/>
      <c r="I952" s="234"/>
      <c r="J952" s="41"/>
      <c r="K952" s="41"/>
      <c r="L952" s="45"/>
      <c r="M952" s="235"/>
      <c r="N952" s="236"/>
      <c r="O952" s="92"/>
      <c r="P952" s="92"/>
      <c r="Q952" s="92"/>
      <c r="R952" s="92"/>
      <c r="S952" s="92"/>
      <c r="T952" s="93"/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T952" s="18" t="s">
        <v>166</v>
      </c>
      <c r="AU952" s="18" t="s">
        <v>164</v>
      </c>
    </row>
    <row r="953" s="2" customFormat="1">
      <c r="A953" s="39"/>
      <c r="B953" s="40"/>
      <c r="C953" s="41"/>
      <c r="D953" s="237" t="s">
        <v>168</v>
      </c>
      <c r="E953" s="41"/>
      <c r="F953" s="238" t="s">
        <v>1325</v>
      </c>
      <c r="G953" s="41"/>
      <c r="H953" s="41"/>
      <c r="I953" s="234"/>
      <c r="J953" s="41"/>
      <c r="K953" s="41"/>
      <c r="L953" s="45"/>
      <c r="M953" s="235"/>
      <c r="N953" s="236"/>
      <c r="O953" s="92"/>
      <c r="P953" s="92"/>
      <c r="Q953" s="92"/>
      <c r="R953" s="92"/>
      <c r="S953" s="92"/>
      <c r="T953" s="93"/>
      <c r="U953" s="39"/>
      <c r="V953" s="39"/>
      <c r="W953" s="39"/>
      <c r="X953" s="39"/>
      <c r="Y953" s="39"/>
      <c r="Z953" s="39"/>
      <c r="AA953" s="39"/>
      <c r="AB953" s="39"/>
      <c r="AC953" s="39"/>
      <c r="AD953" s="39"/>
      <c r="AE953" s="39"/>
      <c r="AT953" s="18" t="s">
        <v>168</v>
      </c>
      <c r="AU953" s="18" t="s">
        <v>164</v>
      </c>
    </row>
    <row r="954" s="2" customFormat="1" ht="37.8" customHeight="1">
      <c r="A954" s="39"/>
      <c r="B954" s="40"/>
      <c r="C954" s="219" t="s">
        <v>1326</v>
      </c>
      <c r="D954" s="219" t="s">
        <v>158</v>
      </c>
      <c r="E954" s="220" t="s">
        <v>1327</v>
      </c>
      <c r="F954" s="221" t="s">
        <v>1328</v>
      </c>
      <c r="G954" s="222" t="s">
        <v>455</v>
      </c>
      <c r="H954" s="223">
        <v>1</v>
      </c>
      <c r="I954" s="224"/>
      <c r="J954" s="225">
        <f>ROUND(I954*H954,2)</f>
        <v>0</v>
      </c>
      <c r="K954" s="221" t="s">
        <v>162</v>
      </c>
      <c r="L954" s="45"/>
      <c r="M954" s="226" t="s">
        <v>1</v>
      </c>
      <c r="N954" s="227" t="s">
        <v>42</v>
      </c>
      <c r="O954" s="92"/>
      <c r="P954" s="228">
        <f>O954*H954</f>
        <v>0</v>
      </c>
      <c r="Q954" s="228">
        <v>0.13421</v>
      </c>
      <c r="R954" s="228">
        <f>Q954*H954</f>
        <v>0.13421</v>
      </c>
      <c r="S954" s="228">
        <v>0</v>
      </c>
      <c r="T954" s="229">
        <f>S954*H954</f>
        <v>0</v>
      </c>
      <c r="U954" s="39"/>
      <c r="V954" s="39"/>
      <c r="W954" s="39"/>
      <c r="X954" s="39"/>
      <c r="Y954" s="39"/>
      <c r="Z954" s="39"/>
      <c r="AA954" s="39"/>
      <c r="AB954" s="39"/>
      <c r="AC954" s="39"/>
      <c r="AD954" s="39"/>
      <c r="AE954" s="39"/>
      <c r="AR954" s="230" t="s">
        <v>273</v>
      </c>
      <c r="AT954" s="230" t="s">
        <v>158</v>
      </c>
      <c r="AU954" s="230" t="s">
        <v>164</v>
      </c>
      <c r="AY954" s="18" t="s">
        <v>156</v>
      </c>
      <c r="BE954" s="231">
        <f>IF(N954="základní",J954,0)</f>
        <v>0</v>
      </c>
      <c r="BF954" s="231">
        <f>IF(N954="snížená",J954,0)</f>
        <v>0</v>
      </c>
      <c r="BG954" s="231">
        <f>IF(N954="zákl. přenesená",J954,0)</f>
        <v>0</v>
      </c>
      <c r="BH954" s="231">
        <f>IF(N954="sníž. přenesená",J954,0)</f>
        <v>0</v>
      </c>
      <c r="BI954" s="231">
        <f>IF(N954="nulová",J954,0)</f>
        <v>0</v>
      </c>
      <c r="BJ954" s="18" t="s">
        <v>164</v>
      </c>
      <c r="BK954" s="231">
        <f>ROUND(I954*H954,2)</f>
        <v>0</v>
      </c>
      <c r="BL954" s="18" t="s">
        <v>273</v>
      </c>
      <c r="BM954" s="230" t="s">
        <v>1329</v>
      </c>
    </row>
    <row r="955" s="2" customFormat="1">
      <c r="A955" s="39"/>
      <c r="B955" s="40"/>
      <c r="C955" s="41"/>
      <c r="D955" s="232" t="s">
        <v>166</v>
      </c>
      <c r="E955" s="41"/>
      <c r="F955" s="233" t="s">
        <v>1330</v>
      </c>
      <c r="G955" s="41"/>
      <c r="H955" s="41"/>
      <c r="I955" s="234"/>
      <c r="J955" s="41"/>
      <c r="K955" s="41"/>
      <c r="L955" s="45"/>
      <c r="M955" s="235"/>
      <c r="N955" s="236"/>
      <c r="O955" s="92"/>
      <c r="P955" s="92"/>
      <c r="Q955" s="92"/>
      <c r="R955" s="92"/>
      <c r="S955" s="92"/>
      <c r="T955" s="93"/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T955" s="18" t="s">
        <v>166</v>
      </c>
      <c r="AU955" s="18" t="s">
        <v>164</v>
      </c>
    </row>
    <row r="956" s="2" customFormat="1">
      <c r="A956" s="39"/>
      <c r="B956" s="40"/>
      <c r="C956" s="41"/>
      <c r="D956" s="237" t="s">
        <v>168</v>
      </c>
      <c r="E956" s="41"/>
      <c r="F956" s="238" t="s">
        <v>1331</v>
      </c>
      <c r="G956" s="41"/>
      <c r="H956" s="41"/>
      <c r="I956" s="234"/>
      <c r="J956" s="41"/>
      <c r="K956" s="41"/>
      <c r="L956" s="45"/>
      <c r="M956" s="235"/>
      <c r="N956" s="236"/>
      <c r="O956" s="92"/>
      <c r="P956" s="92"/>
      <c r="Q956" s="92"/>
      <c r="R956" s="92"/>
      <c r="S956" s="92"/>
      <c r="T956" s="93"/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T956" s="18" t="s">
        <v>168</v>
      </c>
      <c r="AU956" s="18" t="s">
        <v>164</v>
      </c>
    </row>
    <row r="957" s="2" customFormat="1" ht="24.15" customHeight="1">
      <c r="A957" s="39"/>
      <c r="B957" s="40"/>
      <c r="C957" s="219" t="s">
        <v>1332</v>
      </c>
      <c r="D957" s="219" t="s">
        <v>158</v>
      </c>
      <c r="E957" s="220" t="s">
        <v>1333</v>
      </c>
      <c r="F957" s="221" t="s">
        <v>1334</v>
      </c>
      <c r="G957" s="222" t="s">
        <v>464</v>
      </c>
      <c r="H957" s="223">
        <v>2</v>
      </c>
      <c r="I957" s="224"/>
      <c r="J957" s="225">
        <f>ROUND(I957*H957,2)</f>
        <v>0</v>
      </c>
      <c r="K957" s="221" t="s">
        <v>1</v>
      </c>
      <c r="L957" s="45"/>
      <c r="M957" s="226" t="s">
        <v>1</v>
      </c>
      <c r="N957" s="227" t="s">
        <v>42</v>
      </c>
      <c r="O957" s="92"/>
      <c r="P957" s="228">
        <f>O957*H957</f>
        <v>0</v>
      </c>
      <c r="Q957" s="228">
        <v>0.0011199999999999999</v>
      </c>
      <c r="R957" s="228">
        <f>Q957*H957</f>
        <v>0.0022399999999999998</v>
      </c>
      <c r="S957" s="228">
        <v>0</v>
      </c>
      <c r="T957" s="229">
        <f>S957*H957</f>
        <v>0</v>
      </c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R957" s="230" t="s">
        <v>273</v>
      </c>
      <c r="AT957" s="230" t="s">
        <v>158</v>
      </c>
      <c r="AU957" s="230" t="s">
        <v>164</v>
      </c>
      <c r="AY957" s="18" t="s">
        <v>156</v>
      </c>
      <c r="BE957" s="231">
        <f>IF(N957="základní",J957,0)</f>
        <v>0</v>
      </c>
      <c r="BF957" s="231">
        <f>IF(N957="snížená",J957,0)</f>
        <v>0</v>
      </c>
      <c r="BG957" s="231">
        <f>IF(N957="zákl. přenesená",J957,0)</f>
        <v>0</v>
      </c>
      <c r="BH957" s="231">
        <f>IF(N957="sníž. přenesená",J957,0)</f>
        <v>0</v>
      </c>
      <c r="BI957" s="231">
        <f>IF(N957="nulová",J957,0)</f>
        <v>0</v>
      </c>
      <c r="BJ957" s="18" t="s">
        <v>164</v>
      </c>
      <c r="BK957" s="231">
        <f>ROUND(I957*H957,2)</f>
        <v>0</v>
      </c>
      <c r="BL957" s="18" t="s">
        <v>273</v>
      </c>
      <c r="BM957" s="230" t="s">
        <v>1335</v>
      </c>
    </row>
    <row r="958" s="2" customFormat="1">
      <c r="A958" s="39"/>
      <c r="B958" s="40"/>
      <c r="C958" s="41"/>
      <c r="D958" s="232" t="s">
        <v>166</v>
      </c>
      <c r="E958" s="41"/>
      <c r="F958" s="233" t="s">
        <v>1334</v>
      </c>
      <c r="G958" s="41"/>
      <c r="H958" s="41"/>
      <c r="I958" s="234"/>
      <c r="J958" s="41"/>
      <c r="K958" s="41"/>
      <c r="L958" s="45"/>
      <c r="M958" s="235"/>
      <c r="N958" s="236"/>
      <c r="O958" s="92"/>
      <c r="P958" s="92"/>
      <c r="Q958" s="92"/>
      <c r="R958" s="92"/>
      <c r="S958" s="92"/>
      <c r="T958" s="93"/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T958" s="18" t="s">
        <v>166</v>
      </c>
      <c r="AU958" s="18" t="s">
        <v>164</v>
      </c>
    </row>
    <row r="959" s="2" customFormat="1" ht="24.15" customHeight="1">
      <c r="A959" s="39"/>
      <c r="B959" s="40"/>
      <c r="C959" s="219" t="s">
        <v>1336</v>
      </c>
      <c r="D959" s="219" t="s">
        <v>158</v>
      </c>
      <c r="E959" s="220" t="s">
        <v>1337</v>
      </c>
      <c r="F959" s="221" t="s">
        <v>1338</v>
      </c>
      <c r="G959" s="222" t="s">
        <v>991</v>
      </c>
      <c r="H959" s="292"/>
      <c r="I959" s="224"/>
      <c r="J959" s="225">
        <f>ROUND(I959*H959,2)</f>
        <v>0</v>
      </c>
      <c r="K959" s="221" t="s">
        <v>162</v>
      </c>
      <c r="L959" s="45"/>
      <c r="M959" s="226" t="s">
        <v>1</v>
      </c>
      <c r="N959" s="227" t="s">
        <v>42</v>
      </c>
      <c r="O959" s="92"/>
      <c r="P959" s="228">
        <f>O959*H959</f>
        <v>0</v>
      </c>
      <c r="Q959" s="228">
        <v>0</v>
      </c>
      <c r="R959" s="228">
        <f>Q959*H959</f>
        <v>0</v>
      </c>
      <c r="S959" s="228">
        <v>0</v>
      </c>
      <c r="T959" s="229">
        <f>S959*H959</f>
        <v>0</v>
      </c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R959" s="230" t="s">
        <v>273</v>
      </c>
      <c r="AT959" s="230" t="s">
        <v>158</v>
      </c>
      <c r="AU959" s="230" t="s">
        <v>164</v>
      </c>
      <c r="AY959" s="18" t="s">
        <v>156</v>
      </c>
      <c r="BE959" s="231">
        <f>IF(N959="základní",J959,0)</f>
        <v>0</v>
      </c>
      <c r="BF959" s="231">
        <f>IF(N959="snížená",J959,0)</f>
        <v>0</v>
      </c>
      <c r="BG959" s="231">
        <f>IF(N959="zákl. přenesená",J959,0)</f>
        <v>0</v>
      </c>
      <c r="BH959" s="231">
        <f>IF(N959="sníž. přenesená",J959,0)</f>
        <v>0</v>
      </c>
      <c r="BI959" s="231">
        <f>IF(N959="nulová",J959,0)</f>
        <v>0</v>
      </c>
      <c r="BJ959" s="18" t="s">
        <v>164</v>
      </c>
      <c r="BK959" s="231">
        <f>ROUND(I959*H959,2)</f>
        <v>0</v>
      </c>
      <c r="BL959" s="18" t="s">
        <v>273</v>
      </c>
      <c r="BM959" s="230" t="s">
        <v>1339</v>
      </c>
    </row>
    <row r="960" s="2" customFormat="1">
      <c r="A960" s="39"/>
      <c r="B960" s="40"/>
      <c r="C960" s="41"/>
      <c r="D960" s="232" t="s">
        <v>166</v>
      </c>
      <c r="E960" s="41"/>
      <c r="F960" s="233" t="s">
        <v>1340</v>
      </c>
      <c r="G960" s="41"/>
      <c r="H960" s="41"/>
      <c r="I960" s="234"/>
      <c r="J960" s="41"/>
      <c r="K960" s="41"/>
      <c r="L960" s="45"/>
      <c r="M960" s="235"/>
      <c r="N960" s="236"/>
      <c r="O960" s="92"/>
      <c r="P960" s="92"/>
      <c r="Q960" s="92"/>
      <c r="R960" s="92"/>
      <c r="S960" s="92"/>
      <c r="T960" s="93"/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T960" s="18" t="s">
        <v>166</v>
      </c>
      <c r="AU960" s="18" t="s">
        <v>164</v>
      </c>
    </row>
    <row r="961" s="2" customFormat="1">
      <c r="A961" s="39"/>
      <c r="B961" s="40"/>
      <c r="C961" s="41"/>
      <c r="D961" s="237" t="s">
        <v>168</v>
      </c>
      <c r="E961" s="41"/>
      <c r="F961" s="238" t="s">
        <v>1341</v>
      </c>
      <c r="G961" s="41"/>
      <c r="H961" s="41"/>
      <c r="I961" s="234"/>
      <c r="J961" s="41"/>
      <c r="K961" s="41"/>
      <c r="L961" s="45"/>
      <c r="M961" s="235"/>
      <c r="N961" s="236"/>
      <c r="O961" s="92"/>
      <c r="P961" s="92"/>
      <c r="Q961" s="92"/>
      <c r="R961" s="92"/>
      <c r="S961" s="92"/>
      <c r="T961" s="93"/>
      <c r="U961" s="39"/>
      <c r="V961" s="39"/>
      <c r="W961" s="39"/>
      <c r="X961" s="39"/>
      <c r="Y961" s="39"/>
      <c r="Z961" s="39"/>
      <c r="AA961" s="39"/>
      <c r="AB961" s="39"/>
      <c r="AC961" s="39"/>
      <c r="AD961" s="39"/>
      <c r="AE961" s="39"/>
      <c r="AT961" s="18" t="s">
        <v>168</v>
      </c>
      <c r="AU961" s="18" t="s">
        <v>164</v>
      </c>
    </row>
    <row r="962" s="12" customFormat="1" ht="22.8" customHeight="1">
      <c r="A962" s="12"/>
      <c r="B962" s="203"/>
      <c r="C962" s="204"/>
      <c r="D962" s="205" t="s">
        <v>75</v>
      </c>
      <c r="E962" s="217" t="s">
        <v>1342</v>
      </c>
      <c r="F962" s="217" t="s">
        <v>1343</v>
      </c>
      <c r="G962" s="204"/>
      <c r="H962" s="204"/>
      <c r="I962" s="207"/>
      <c r="J962" s="218">
        <f>BK962</f>
        <v>0</v>
      </c>
      <c r="K962" s="204"/>
      <c r="L962" s="209"/>
      <c r="M962" s="210"/>
      <c r="N962" s="211"/>
      <c r="O962" s="211"/>
      <c r="P962" s="212">
        <f>SUM(P963:P980)</f>
        <v>0</v>
      </c>
      <c r="Q962" s="211"/>
      <c r="R962" s="212">
        <f>SUM(R963:R980)</f>
        <v>0.052090000000000004</v>
      </c>
      <c r="S962" s="211"/>
      <c r="T962" s="213">
        <f>SUM(T963:T980)</f>
        <v>0</v>
      </c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R962" s="214" t="s">
        <v>164</v>
      </c>
      <c r="AT962" s="215" t="s">
        <v>75</v>
      </c>
      <c r="AU962" s="215" t="s">
        <v>84</v>
      </c>
      <c r="AY962" s="214" t="s">
        <v>156</v>
      </c>
      <c r="BK962" s="216">
        <f>SUM(BK963:BK980)</f>
        <v>0</v>
      </c>
    </row>
    <row r="963" s="2" customFormat="1" ht="24.15" customHeight="1">
      <c r="A963" s="39"/>
      <c r="B963" s="40"/>
      <c r="C963" s="219" t="s">
        <v>1344</v>
      </c>
      <c r="D963" s="219" t="s">
        <v>158</v>
      </c>
      <c r="E963" s="220" t="s">
        <v>1345</v>
      </c>
      <c r="F963" s="221" t="s">
        <v>1346</v>
      </c>
      <c r="G963" s="222" t="s">
        <v>256</v>
      </c>
      <c r="H963" s="223">
        <v>9</v>
      </c>
      <c r="I963" s="224"/>
      <c r="J963" s="225">
        <f>ROUND(I963*H963,2)</f>
        <v>0</v>
      </c>
      <c r="K963" s="221" t="s">
        <v>162</v>
      </c>
      <c r="L963" s="45"/>
      <c r="M963" s="226" t="s">
        <v>1</v>
      </c>
      <c r="N963" s="227" t="s">
        <v>42</v>
      </c>
      <c r="O963" s="92"/>
      <c r="P963" s="228">
        <f>O963*H963</f>
        <v>0</v>
      </c>
      <c r="Q963" s="228">
        <v>0.00055000000000000003</v>
      </c>
      <c r="R963" s="228">
        <f>Q963*H963</f>
        <v>0.0049500000000000004</v>
      </c>
      <c r="S963" s="228">
        <v>0</v>
      </c>
      <c r="T963" s="229">
        <f>S963*H963</f>
        <v>0</v>
      </c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R963" s="230" t="s">
        <v>273</v>
      </c>
      <c r="AT963" s="230" t="s">
        <v>158</v>
      </c>
      <c r="AU963" s="230" t="s">
        <v>164</v>
      </c>
      <c r="AY963" s="18" t="s">
        <v>156</v>
      </c>
      <c r="BE963" s="231">
        <f>IF(N963="základní",J963,0)</f>
        <v>0</v>
      </c>
      <c r="BF963" s="231">
        <f>IF(N963="snížená",J963,0)</f>
        <v>0</v>
      </c>
      <c r="BG963" s="231">
        <f>IF(N963="zákl. přenesená",J963,0)</f>
        <v>0</v>
      </c>
      <c r="BH963" s="231">
        <f>IF(N963="sníž. přenesená",J963,0)</f>
        <v>0</v>
      </c>
      <c r="BI963" s="231">
        <f>IF(N963="nulová",J963,0)</f>
        <v>0</v>
      </c>
      <c r="BJ963" s="18" t="s">
        <v>164</v>
      </c>
      <c r="BK963" s="231">
        <f>ROUND(I963*H963,2)</f>
        <v>0</v>
      </c>
      <c r="BL963" s="18" t="s">
        <v>273</v>
      </c>
      <c r="BM963" s="230" t="s">
        <v>1347</v>
      </c>
    </row>
    <row r="964" s="2" customFormat="1">
      <c r="A964" s="39"/>
      <c r="B964" s="40"/>
      <c r="C964" s="41"/>
      <c r="D964" s="232" t="s">
        <v>166</v>
      </c>
      <c r="E964" s="41"/>
      <c r="F964" s="233" t="s">
        <v>1348</v>
      </c>
      <c r="G964" s="41"/>
      <c r="H964" s="41"/>
      <c r="I964" s="234"/>
      <c r="J964" s="41"/>
      <c r="K964" s="41"/>
      <c r="L964" s="45"/>
      <c r="M964" s="235"/>
      <c r="N964" s="236"/>
      <c r="O964" s="92"/>
      <c r="P964" s="92"/>
      <c r="Q964" s="92"/>
      <c r="R964" s="92"/>
      <c r="S964" s="92"/>
      <c r="T964" s="93"/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T964" s="18" t="s">
        <v>166</v>
      </c>
      <c r="AU964" s="18" t="s">
        <v>164</v>
      </c>
    </row>
    <row r="965" s="2" customFormat="1">
      <c r="A965" s="39"/>
      <c r="B965" s="40"/>
      <c r="C965" s="41"/>
      <c r="D965" s="237" t="s">
        <v>168</v>
      </c>
      <c r="E965" s="41"/>
      <c r="F965" s="238" t="s">
        <v>1349</v>
      </c>
      <c r="G965" s="41"/>
      <c r="H965" s="41"/>
      <c r="I965" s="234"/>
      <c r="J965" s="41"/>
      <c r="K965" s="41"/>
      <c r="L965" s="45"/>
      <c r="M965" s="235"/>
      <c r="N965" s="236"/>
      <c r="O965" s="92"/>
      <c r="P965" s="92"/>
      <c r="Q965" s="92"/>
      <c r="R965" s="92"/>
      <c r="S965" s="92"/>
      <c r="T965" s="93"/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T965" s="18" t="s">
        <v>168</v>
      </c>
      <c r="AU965" s="18" t="s">
        <v>164</v>
      </c>
    </row>
    <row r="966" s="2" customFormat="1" ht="24.15" customHeight="1">
      <c r="A966" s="39"/>
      <c r="B966" s="40"/>
      <c r="C966" s="219" t="s">
        <v>1350</v>
      </c>
      <c r="D966" s="219" t="s">
        <v>158</v>
      </c>
      <c r="E966" s="220" t="s">
        <v>1351</v>
      </c>
      <c r="F966" s="221" t="s">
        <v>1352</v>
      </c>
      <c r="G966" s="222" t="s">
        <v>256</v>
      </c>
      <c r="H966" s="223">
        <v>7</v>
      </c>
      <c r="I966" s="224"/>
      <c r="J966" s="225">
        <f>ROUND(I966*H966,2)</f>
        <v>0</v>
      </c>
      <c r="K966" s="221" t="s">
        <v>162</v>
      </c>
      <c r="L966" s="45"/>
      <c r="M966" s="226" t="s">
        <v>1</v>
      </c>
      <c r="N966" s="227" t="s">
        <v>42</v>
      </c>
      <c r="O966" s="92"/>
      <c r="P966" s="228">
        <f>O966*H966</f>
        <v>0</v>
      </c>
      <c r="Q966" s="228">
        <v>0.00069999999999999999</v>
      </c>
      <c r="R966" s="228">
        <f>Q966*H966</f>
        <v>0.0048999999999999998</v>
      </c>
      <c r="S966" s="228">
        <v>0</v>
      </c>
      <c r="T966" s="229">
        <f>S966*H966</f>
        <v>0</v>
      </c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R966" s="230" t="s">
        <v>273</v>
      </c>
      <c r="AT966" s="230" t="s">
        <v>158</v>
      </c>
      <c r="AU966" s="230" t="s">
        <v>164</v>
      </c>
      <c r="AY966" s="18" t="s">
        <v>156</v>
      </c>
      <c r="BE966" s="231">
        <f>IF(N966="základní",J966,0)</f>
        <v>0</v>
      </c>
      <c r="BF966" s="231">
        <f>IF(N966="snížená",J966,0)</f>
        <v>0</v>
      </c>
      <c r="BG966" s="231">
        <f>IF(N966="zákl. přenesená",J966,0)</f>
        <v>0</v>
      </c>
      <c r="BH966" s="231">
        <f>IF(N966="sníž. přenesená",J966,0)</f>
        <v>0</v>
      </c>
      <c r="BI966" s="231">
        <f>IF(N966="nulová",J966,0)</f>
        <v>0</v>
      </c>
      <c r="BJ966" s="18" t="s">
        <v>164</v>
      </c>
      <c r="BK966" s="231">
        <f>ROUND(I966*H966,2)</f>
        <v>0</v>
      </c>
      <c r="BL966" s="18" t="s">
        <v>273</v>
      </c>
      <c r="BM966" s="230" t="s">
        <v>1353</v>
      </c>
    </row>
    <row r="967" s="2" customFormat="1">
      <c r="A967" s="39"/>
      <c r="B967" s="40"/>
      <c r="C967" s="41"/>
      <c r="D967" s="232" t="s">
        <v>166</v>
      </c>
      <c r="E967" s="41"/>
      <c r="F967" s="233" t="s">
        <v>1354</v>
      </c>
      <c r="G967" s="41"/>
      <c r="H967" s="41"/>
      <c r="I967" s="234"/>
      <c r="J967" s="41"/>
      <c r="K967" s="41"/>
      <c r="L967" s="45"/>
      <c r="M967" s="235"/>
      <c r="N967" s="236"/>
      <c r="O967" s="92"/>
      <c r="P967" s="92"/>
      <c r="Q967" s="92"/>
      <c r="R967" s="92"/>
      <c r="S967" s="92"/>
      <c r="T967" s="93"/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  <c r="AT967" s="18" t="s">
        <v>166</v>
      </c>
      <c r="AU967" s="18" t="s">
        <v>164</v>
      </c>
    </row>
    <row r="968" s="2" customFormat="1">
      <c r="A968" s="39"/>
      <c r="B968" s="40"/>
      <c r="C968" s="41"/>
      <c r="D968" s="237" t="s">
        <v>168</v>
      </c>
      <c r="E968" s="41"/>
      <c r="F968" s="238" t="s">
        <v>1355</v>
      </c>
      <c r="G968" s="41"/>
      <c r="H968" s="41"/>
      <c r="I968" s="234"/>
      <c r="J968" s="41"/>
      <c r="K968" s="41"/>
      <c r="L968" s="45"/>
      <c r="M968" s="235"/>
      <c r="N968" s="236"/>
      <c r="O968" s="92"/>
      <c r="P968" s="92"/>
      <c r="Q968" s="92"/>
      <c r="R968" s="92"/>
      <c r="S968" s="92"/>
      <c r="T968" s="93"/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T968" s="18" t="s">
        <v>168</v>
      </c>
      <c r="AU968" s="18" t="s">
        <v>164</v>
      </c>
    </row>
    <row r="969" s="2" customFormat="1" ht="24.15" customHeight="1">
      <c r="A969" s="39"/>
      <c r="B969" s="40"/>
      <c r="C969" s="219" t="s">
        <v>1356</v>
      </c>
      <c r="D969" s="219" t="s">
        <v>158</v>
      </c>
      <c r="E969" s="220" t="s">
        <v>1357</v>
      </c>
      <c r="F969" s="221" t="s">
        <v>1358</v>
      </c>
      <c r="G969" s="222" t="s">
        <v>256</v>
      </c>
      <c r="H969" s="223">
        <v>18</v>
      </c>
      <c r="I969" s="224"/>
      <c r="J969" s="225">
        <f>ROUND(I969*H969,2)</f>
        <v>0</v>
      </c>
      <c r="K969" s="221" t="s">
        <v>162</v>
      </c>
      <c r="L969" s="45"/>
      <c r="M969" s="226" t="s">
        <v>1</v>
      </c>
      <c r="N969" s="227" t="s">
        <v>42</v>
      </c>
      <c r="O969" s="92"/>
      <c r="P969" s="228">
        <f>O969*H969</f>
        <v>0</v>
      </c>
      <c r="Q969" s="228">
        <v>0.0012600000000000001</v>
      </c>
      <c r="R969" s="228">
        <f>Q969*H969</f>
        <v>0.022680000000000002</v>
      </c>
      <c r="S969" s="228">
        <v>0</v>
      </c>
      <c r="T969" s="229">
        <f>S969*H969</f>
        <v>0</v>
      </c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R969" s="230" t="s">
        <v>273</v>
      </c>
      <c r="AT969" s="230" t="s">
        <v>158</v>
      </c>
      <c r="AU969" s="230" t="s">
        <v>164</v>
      </c>
      <c r="AY969" s="18" t="s">
        <v>156</v>
      </c>
      <c r="BE969" s="231">
        <f>IF(N969="základní",J969,0)</f>
        <v>0</v>
      </c>
      <c r="BF969" s="231">
        <f>IF(N969="snížená",J969,0)</f>
        <v>0</v>
      </c>
      <c r="BG969" s="231">
        <f>IF(N969="zákl. přenesená",J969,0)</f>
        <v>0</v>
      </c>
      <c r="BH969" s="231">
        <f>IF(N969="sníž. přenesená",J969,0)</f>
        <v>0</v>
      </c>
      <c r="BI969" s="231">
        <f>IF(N969="nulová",J969,0)</f>
        <v>0</v>
      </c>
      <c r="BJ969" s="18" t="s">
        <v>164</v>
      </c>
      <c r="BK969" s="231">
        <f>ROUND(I969*H969,2)</f>
        <v>0</v>
      </c>
      <c r="BL969" s="18" t="s">
        <v>273</v>
      </c>
      <c r="BM969" s="230" t="s">
        <v>1359</v>
      </c>
    </row>
    <row r="970" s="2" customFormat="1">
      <c r="A970" s="39"/>
      <c r="B970" s="40"/>
      <c r="C970" s="41"/>
      <c r="D970" s="232" t="s">
        <v>166</v>
      </c>
      <c r="E970" s="41"/>
      <c r="F970" s="233" t="s">
        <v>1360</v>
      </c>
      <c r="G970" s="41"/>
      <c r="H970" s="41"/>
      <c r="I970" s="234"/>
      <c r="J970" s="41"/>
      <c r="K970" s="41"/>
      <c r="L970" s="45"/>
      <c r="M970" s="235"/>
      <c r="N970" s="236"/>
      <c r="O970" s="92"/>
      <c r="P970" s="92"/>
      <c r="Q970" s="92"/>
      <c r="R970" s="92"/>
      <c r="S970" s="92"/>
      <c r="T970" s="93"/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T970" s="18" t="s">
        <v>166</v>
      </c>
      <c r="AU970" s="18" t="s">
        <v>164</v>
      </c>
    </row>
    <row r="971" s="2" customFormat="1">
      <c r="A971" s="39"/>
      <c r="B971" s="40"/>
      <c r="C971" s="41"/>
      <c r="D971" s="237" t="s">
        <v>168</v>
      </c>
      <c r="E971" s="41"/>
      <c r="F971" s="238" t="s">
        <v>1361</v>
      </c>
      <c r="G971" s="41"/>
      <c r="H971" s="41"/>
      <c r="I971" s="234"/>
      <c r="J971" s="41"/>
      <c r="K971" s="41"/>
      <c r="L971" s="45"/>
      <c r="M971" s="235"/>
      <c r="N971" s="236"/>
      <c r="O971" s="92"/>
      <c r="P971" s="92"/>
      <c r="Q971" s="92"/>
      <c r="R971" s="92"/>
      <c r="S971" s="92"/>
      <c r="T971" s="93"/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T971" s="18" t="s">
        <v>168</v>
      </c>
      <c r="AU971" s="18" t="s">
        <v>164</v>
      </c>
    </row>
    <row r="972" s="2" customFormat="1" ht="33" customHeight="1">
      <c r="A972" s="39"/>
      <c r="B972" s="40"/>
      <c r="C972" s="219" t="s">
        <v>1362</v>
      </c>
      <c r="D972" s="219" t="s">
        <v>158</v>
      </c>
      <c r="E972" s="220" t="s">
        <v>1363</v>
      </c>
      <c r="F972" s="221" t="s">
        <v>1364</v>
      </c>
      <c r="G972" s="222" t="s">
        <v>256</v>
      </c>
      <c r="H972" s="223">
        <v>9</v>
      </c>
      <c r="I972" s="224"/>
      <c r="J972" s="225">
        <f>ROUND(I972*H972,2)</f>
        <v>0</v>
      </c>
      <c r="K972" s="221" t="s">
        <v>162</v>
      </c>
      <c r="L972" s="45"/>
      <c r="M972" s="226" t="s">
        <v>1</v>
      </c>
      <c r="N972" s="227" t="s">
        <v>42</v>
      </c>
      <c r="O972" s="92"/>
      <c r="P972" s="228">
        <f>O972*H972</f>
        <v>0</v>
      </c>
      <c r="Q972" s="228">
        <v>0.00020000000000000001</v>
      </c>
      <c r="R972" s="228">
        <f>Q972*H972</f>
        <v>0.0018000000000000002</v>
      </c>
      <c r="S972" s="228">
        <v>0</v>
      </c>
      <c r="T972" s="229">
        <f>S972*H972</f>
        <v>0</v>
      </c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R972" s="230" t="s">
        <v>273</v>
      </c>
      <c r="AT972" s="230" t="s">
        <v>158</v>
      </c>
      <c r="AU972" s="230" t="s">
        <v>164</v>
      </c>
      <c r="AY972" s="18" t="s">
        <v>156</v>
      </c>
      <c r="BE972" s="231">
        <f>IF(N972="základní",J972,0)</f>
        <v>0</v>
      </c>
      <c r="BF972" s="231">
        <f>IF(N972="snížená",J972,0)</f>
        <v>0</v>
      </c>
      <c r="BG972" s="231">
        <f>IF(N972="zákl. přenesená",J972,0)</f>
        <v>0</v>
      </c>
      <c r="BH972" s="231">
        <f>IF(N972="sníž. přenesená",J972,0)</f>
        <v>0</v>
      </c>
      <c r="BI972" s="231">
        <f>IF(N972="nulová",J972,0)</f>
        <v>0</v>
      </c>
      <c r="BJ972" s="18" t="s">
        <v>164</v>
      </c>
      <c r="BK972" s="231">
        <f>ROUND(I972*H972,2)</f>
        <v>0</v>
      </c>
      <c r="BL972" s="18" t="s">
        <v>273</v>
      </c>
      <c r="BM972" s="230" t="s">
        <v>1365</v>
      </c>
    </row>
    <row r="973" s="2" customFormat="1">
      <c r="A973" s="39"/>
      <c r="B973" s="40"/>
      <c r="C973" s="41"/>
      <c r="D973" s="232" t="s">
        <v>166</v>
      </c>
      <c r="E973" s="41"/>
      <c r="F973" s="233" t="s">
        <v>1366</v>
      </c>
      <c r="G973" s="41"/>
      <c r="H973" s="41"/>
      <c r="I973" s="234"/>
      <c r="J973" s="41"/>
      <c r="K973" s="41"/>
      <c r="L973" s="45"/>
      <c r="M973" s="235"/>
      <c r="N973" s="236"/>
      <c r="O973" s="92"/>
      <c r="P973" s="92"/>
      <c r="Q973" s="92"/>
      <c r="R973" s="92"/>
      <c r="S973" s="92"/>
      <c r="T973" s="93"/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T973" s="18" t="s">
        <v>166</v>
      </c>
      <c r="AU973" s="18" t="s">
        <v>164</v>
      </c>
    </row>
    <row r="974" s="2" customFormat="1">
      <c r="A974" s="39"/>
      <c r="B974" s="40"/>
      <c r="C974" s="41"/>
      <c r="D974" s="237" t="s">
        <v>168</v>
      </c>
      <c r="E974" s="41"/>
      <c r="F974" s="238" t="s">
        <v>1367</v>
      </c>
      <c r="G974" s="41"/>
      <c r="H974" s="41"/>
      <c r="I974" s="234"/>
      <c r="J974" s="41"/>
      <c r="K974" s="41"/>
      <c r="L974" s="45"/>
      <c r="M974" s="235"/>
      <c r="N974" s="236"/>
      <c r="O974" s="92"/>
      <c r="P974" s="92"/>
      <c r="Q974" s="92"/>
      <c r="R974" s="92"/>
      <c r="S974" s="92"/>
      <c r="T974" s="93"/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T974" s="18" t="s">
        <v>168</v>
      </c>
      <c r="AU974" s="18" t="s">
        <v>164</v>
      </c>
    </row>
    <row r="975" s="2" customFormat="1" ht="37.8" customHeight="1">
      <c r="A975" s="39"/>
      <c r="B975" s="40"/>
      <c r="C975" s="219" t="s">
        <v>1368</v>
      </c>
      <c r="D975" s="219" t="s">
        <v>158</v>
      </c>
      <c r="E975" s="220" t="s">
        <v>1369</v>
      </c>
      <c r="F975" s="221" t="s">
        <v>1370</v>
      </c>
      <c r="G975" s="222" t="s">
        <v>256</v>
      </c>
      <c r="H975" s="223">
        <v>74</v>
      </c>
      <c r="I975" s="224"/>
      <c r="J975" s="225">
        <f>ROUND(I975*H975,2)</f>
        <v>0</v>
      </c>
      <c r="K975" s="221" t="s">
        <v>162</v>
      </c>
      <c r="L975" s="45"/>
      <c r="M975" s="226" t="s">
        <v>1</v>
      </c>
      <c r="N975" s="227" t="s">
        <v>42</v>
      </c>
      <c r="O975" s="92"/>
      <c r="P975" s="228">
        <f>O975*H975</f>
        <v>0</v>
      </c>
      <c r="Q975" s="228">
        <v>0.00024000000000000001</v>
      </c>
      <c r="R975" s="228">
        <f>Q975*H975</f>
        <v>0.017760000000000001</v>
      </c>
      <c r="S975" s="228">
        <v>0</v>
      </c>
      <c r="T975" s="229">
        <f>S975*H975</f>
        <v>0</v>
      </c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R975" s="230" t="s">
        <v>273</v>
      </c>
      <c r="AT975" s="230" t="s">
        <v>158</v>
      </c>
      <c r="AU975" s="230" t="s">
        <v>164</v>
      </c>
      <c r="AY975" s="18" t="s">
        <v>156</v>
      </c>
      <c r="BE975" s="231">
        <f>IF(N975="základní",J975,0)</f>
        <v>0</v>
      </c>
      <c r="BF975" s="231">
        <f>IF(N975="snížená",J975,0)</f>
        <v>0</v>
      </c>
      <c r="BG975" s="231">
        <f>IF(N975="zákl. přenesená",J975,0)</f>
        <v>0</v>
      </c>
      <c r="BH975" s="231">
        <f>IF(N975="sníž. přenesená",J975,0)</f>
        <v>0</v>
      </c>
      <c r="BI975" s="231">
        <f>IF(N975="nulová",J975,0)</f>
        <v>0</v>
      </c>
      <c r="BJ975" s="18" t="s">
        <v>164</v>
      </c>
      <c r="BK975" s="231">
        <f>ROUND(I975*H975,2)</f>
        <v>0</v>
      </c>
      <c r="BL975" s="18" t="s">
        <v>273</v>
      </c>
      <c r="BM975" s="230" t="s">
        <v>1371</v>
      </c>
    </row>
    <row r="976" s="2" customFormat="1">
      <c r="A976" s="39"/>
      <c r="B976" s="40"/>
      <c r="C976" s="41"/>
      <c r="D976" s="232" t="s">
        <v>166</v>
      </c>
      <c r="E976" s="41"/>
      <c r="F976" s="233" t="s">
        <v>1372</v>
      </c>
      <c r="G976" s="41"/>
      <c r="H976" s="41"/>
      <c r="I976" s="234"/>
      <c r="J976" s="41"/>
      <c r="K976" s="41"/>
      <c r="L976" s="45"/>
      <c r="M976" s="235"/>
      <c r="N976" s="236"/>
      <c r="O976" s="92"/>
      <c r="P976" s="92"/>
      <c r="Q976" s="92"/>
      <c r="R976" s="92"/>
      <c r="S976" s="92"/>
      <c r="T976" s="93"/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T976" s="18" t="s">
        <v>166</v>
      </c>
      <c r="AU976" s="18" t="s">
        <v>164</v>
      </c>
    </row>
    <row r="977" s="2" customFormat="1">
      <c r="A977" s="39"/>
      <c r="B977" s="40"/>
      <c r="C977" s="41"/>
      <c r="D977" s="237" t="s">
        <v>168</v>
      </c>
      <c r="E977" s="41"/>
      <c r="F977" s="238" t="s">
        <v>1373</v>
      </c>
      <c r="G977" s="41"/>
      <c r="H977" s="41"/>
      <c r="I977" s="234"/>
      <c r="J977" s="41"/>
      <c r="K977" s="41"/>
      <c r="L977" s="45"/>
      <c r="M977" s="235"/>
      <c r="N977" s="236"/>
      <c r="O977" s="92"/>
      <c r="P977" s="92"/>
      <c r="Q977" s="92"/>
      <c r="R977" s="92"/>
      <c r="S977" s="92"/>
      <c r="T977" s="93"/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T977" s="18" t="s">
        <v>168</v>
      </c>
      <c r="AU977" s="18" t="s">
        <v>164</v>
      </c>
    </row>
    <row r="978" s="2" customFormat="1" ht="24.15" customHeight="1">
      <c r="A978" s="39"/>
      <c r="B978" s="40"/>
      <c r="C978" s="219" t="s">
        <v>1374</v>
      </c>
      <c r="D978" s="219" t="s">
        <v>158</v>
      </c>
      <c r="E978" s="220" t="s">
        <v>1375</v>
      </c>
      <c r="F978" s="221" t="s">
        <v>1376</v>
      </c>
      <c r="G978" s="222" t="s">
        <v>991</v>
      </c>
      <c r="H978" s="292"/>
      <c r="I978" s="224"/>
      <c r="J978" s="225">
        <f>ROUND(I978*H978,2)</f>
        <v>0</v>
      </c>
      <c r="K978" s="221" t="s">
        <v>162</v>
      </c>
      <c r="L978" s="45"/>
      <c r="M978" s="226" t="s">
        <v>1</v>
      </c>
      <c r="N978" s="227" t="s">
        <v>42</v>
      </c>
      <c r="O978" s="92"/>
      <c r="P978" s="228">
        <f>O978*H978</f>
        <v>0</v>
      </c>
      <c r="Q978" s="228">
        <v>0</v>
      </c>
      <c r="R978" s="228">
        <f>Q978*H978</f>
        <v>0</v>
      </c>
      <c r="S978" s="228">
        <v>0</v>
      </c>
      <c r="T978" s="229">
        <f>S978*H978</f>
        <v>0</v>
      </c>
      <c r="U978" s="39"/>
      <c r="V978" s="39"/>
      <c r="W978" s="39"/>
      <c r="X978" s="39"/>
      <c r="Y978" s="39"/>
      <c r="Z978" s="39"/>
      <c r="AA978" s="39"/>
      <c r="AB978" s="39"/>
      <c r="AC978" s="39"/>
      <c r="AD978" s="39"/>
      <c r="AE978" s="39"/>
      <c r="AR978" s="230" t="s">
        <v>273</v>
      </c>
      <c r="AT978" s="230" t="s">
        <v>158</v>
      </c>
      <c r="AU978" s="230" t="s">
        <v>164</v>
      </c>
      <c r="AY978" s="18" t="s">
        <v>156</v>
      </c>
      <c r="BE978" s="231">
        <f>IF(N978="základní",J978,0)</f>
        <v>0</v>
      </c>
      <c r="BF978" s="231">
        <f>IF(N978="snížená",J978,0)</f>
        <v>0</v>
      </c>
      <c r="BG978" s="231">
        <f>IF(N978="zákl. přenesená",J978,0)</f>
        <v>0</v>
      </c>
      <c r="BH978" s="231">
        <f>IF(N978="sníž. přenesená",J978,0)</f>
        <v>0</v>
      </c>
      <c r="BI978" s="231">
        <f>IF(N978="nulová",J978,0)</f>
        <v>0</v>
      </c>
      <c r="BJ978" s="18" t="s">
        <v>164</v>
      </c>
      <c r="BK978" s="231">
        <f>ROUND(I978*H978,2)</f>
        <v>0</v>
      </c>
      <c r="BL978" s="18" t="s">
        <v>273</v>
      </c>
      <c r="BM978" s="230" t="s">
        <v>1377</v>
      </c>
    </row>
    <row r="979" s="2" customFormat="1">
      <c r="A979" s="39"/>
      <c r="B979" s="40"/>
      <c r="C979" s="41"/>
      <c r="D979" s="232" t="s">
        <v>166</v>
      </c>
      <c r="E979" s="41"/>
      <c r="F979" s="233" t="s">
        <v>1378</v>
      </c>
      <c r="G979" s="41"/>
      <c r="H979" s="41"/>
      <c r="I979" s="234"/>
      <c r="J979" s="41"/>
      <c r="K979" s="41"/>
      <c r="L979" s="45"/>
      <c r="M979" s="235"/>
      <c r="N979" s="236"/>
      <c r="O979" s="92"/>
      <c r="P979" s="92"/>
      <c r="Q979" s="92"/>
      <c r="R979" s="92"/>
      <c r="S979" s="92"/>
      <c r="T979" s="93"/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T979" s="18" t="s">
        <v>166</v>
      </c>
      <c r="AU979" s="18" t="s">
        <v>164</v>
      </c>
    </row>
    <row r="980" s="2" customFormat="1">
      <c r="A980" s="39"/>
      <c r="B980" s="40"/>
      <c r="C980" s="41"/>
      <c r="D980" s="237" t="s">
        <v>168</v>
      </c>
      <c r="E980" s="41"/>
      <c r="F980" s="238" t="s">
        <v>1379</v>
      </c>
      <c r="G980" s="41"/>
      <c r="H980" s="41"/>
      <c r="I980" s="234"/>
      <c r="J980" s="41"/>
      <c r="K980" s="41"/>
      <c r="L980" s="45"/>
      <c r="M980" s="235"/>
      <c r="N980" s="236"/>
      <c r="O980" s="92"/>
      <c r="P980" s="92"/>
      <c r="Q980" s="92"/>
      <c r="R980" s="92"/>
      <c r="S980" s="92"/>
      <c r="T980" s="93"/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T980" s="18" t="s">
        <v>168</v>
      </c>
      <c r="AU980" s="18" t="s">
        <v>164</v>
      </c>
    </row>
    <row r="981" s="12" customFormat="1" ht="22.8" customHeight="1">
      <c r="A981" s="12"/>
      <c r="B981" s="203"/>
      <c r="C981" s="204"/>
      <c r="D981" s="205" t="s">
        <v>75</v>
      </c>
      <c r="E981" s="217" t="s">
        <v>1380</v>
      </c>
      <c r="F981" s="217" t="s">
        <v>1381</v>
      </c>
      <c r="G981" s="204"/>
      <c r="H981" s="204"/>
      <c r="I981" s="207"/>
      <c r="J981" s="218">
        <f>BK981</f>
        <v>0</v>
      </c>
      <c r="K981" s="204"/>
      <c r="L981" s="209"/>
      <c r="M981" s="210"/>
      <c r="N981" s="211"/>
      <c r="O981" s="211"/>
      <c r="P981" s="212">
        <f>SUM(P982:P988)</f>
        <v>0</v>
      </c>
      <c r="Q981" s="211"/>
      <c r="R981" s="212">
        <f>SUM(R982:R988)</f>
        <v>0.1245</v>
      </c>
      <c r="S981" s="211"/>
      <c r="T981" s="213">
        <f>SUM(T982:T988)</f>
        <v>0</v>
      </c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  <c r="AR981" s="214" t="s">
        <v>164</v>
      </c>
      <c r="AT981" s="215" t="s">
        <v>75</v>
      </c>
      <c r="AU981" s="215" t="s">
        <v>84</v>
      </c>
      <c r="AY981" s="214" t="s">
        <v>156</v>
      </c>
      <c r="BK981" s="216">
        <f>SUM(BK982:BK988)</f>
        <v>0</v>
      </c>
    </row>
    <row r="982" s="2" customFormat="1" ht="37.8" customHeight="1">
      <c r="A982" s="39"/>
      <c r="B982" s="40"/>
      <c r="C982" s="219" t="s">
        <v>1382</v>
      </c>
      <c r="D982" s="219" t="s">
        <v>158</v>
      </c>
      <c r="E982" s="220" t="s">
        <v>1383</v>
      </c>
      <c r="F982" s="221" t="s">
        <v>1384</v>
      </c>
      <c r="G982" s="222" t="s">
        <v>464</v>
      </c>
      <c r="H982" s="223">
        <v>1</v>
      </c>
      <c r="I982" s="224"/>
      <c r="J982" s="225">
        <f>ROUND(I982*H982,2)</f>
        <v>0</v>
      </c>
      <c r="K982" s="221" t="s">
        <v>1</v>
      </c>
      <c r="L982" s="45"/>
      <c r="M982" s="226" t="s">
        <v>1</v>
      </c>
      <c r="N982" s="227" t="s">
        <v>42</v>
      </c>
      <c r="O982" s="92"/>
      <c r="P982" s="228">
        <f>O982*H982</f>
        <v>0</v>
      </c>
      <c r="Q982" s="228">
        <v>0.1135</v>
      </c>
      <c r="R982" s="228">
        <f>Q982*H982</f>
        <v>0.1135</v>
      </c>
      <c r="S982" s="228">
        <v>0</v>
      </c>
      <c r="T982" s="229">
        <f>S982*H982</f>
        <v>0</v>
      </c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R982" s="230" t="s">
        <v>273</v>
      </c>
      <c r="AT982" s="230" t="s">
        <v>158</v>
      </c>
      <c r="AU982" s="230" t="s">
        <v>164</v>
      </c>
      <c r="AY982" s="18" t="s">
        <v>156</v>
      </c>
      <c r="BE982" s="231">
        <f>IF(N982="základní",J982,0)</f>
        <v>0</v>
      </c>
      <c r="BF982" s="231">
        <f>IF(N982="snížená",J982,0)</f>
        <v>0</v>
      </c>
      <c r="BG982" s="231">
        <f>IF(N982="zákl. přenesená",J982,0)</f>
        <v>0</v>
      </c>
      <c r="BH982" s="231">
        <f>IF(N982="sníž. přenesená",J982,0)</f>
        <v>0</v>
      </c>
      <c r="BI982" s="231">
        <f>IF(N982="nulová",J982,0)</f>
        <v>0</v>
      </c>
      <c r="BJ982" s="18" t="s">
        <v>164</v>
      </c>
      <c r="BK982" s="231">
        <f>ROUND(I982*H982,2)</f>
        <v>0</v>
      </c>
      <c r="BL982" s="18" t="s">
        <v>273</v>
      </c>
      <c r="BM982" s="230" t="s">
        <v>1385</v>
      </c>
    </row>
    <row r="983" s="2" customFormat="1">
      <c r="A983" s="39"/>
      <c r="B983" s="40"/>
      <c r="C983" s="41"/>
      <c r="D983" s="232" t="s">
        <v>166</v>
      </c>
      <c r="E983" s="41"/>
      <c r="F983" s="233" t="s">
        <v>1386</v>
      </c>
      <c r="G983" s="41"/>
      <c r="H983" s="41"/>
      <c r="I983" s="234"/>
      <c r="J983" s="41"/>
      <c r="K983" s="41"/>
      <c r="L983" s="45"/>
      <c r="M983" s="235"/>
      <c r="N983" s="236"/>
      <c r="O983" s="92"/>
      <c r="P983" s="92"/>
      <c r="Q983" s="92"/>
      <c r="R983" s="92"/>
      <c r="S983" s="92"/>
      <c r="T983" s="93"/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T983" s="18" t="s">
        <v>166</v>
      </c>
      <c r="AU983" s="18" t="s">
        <v>164</v>
      </c>
    </row>
    <row r="984" s="2" customFormat="1" ht="24.15" customHeight="1">
      <c r="A984" s="39"/>
      <c r="B984" s="40"/>
      <c r="C984" s="219" t="s">
        <v>1387</v>
      </c>
      <c r="D984" s="219" t="s">
        <v>158</v>
      </c>
      <c r="E984" s="220" t="s">
        <v>1388</v>
      </c>
      <c r="F984" s="221" t="s">
        <v>1389</v>
      </c>
      <c r="G984" s="222" t="s">
        <v>464</v>
      </c>
      <c r="H984" s="223">
        <v>1</v>
      </c>
      <c r="I984" s="224"/>
      <c r="J984" s="225">
        <f>ROUND(I984*H984,2)</f>
        <v>0</v>
      </c>
      <c r="K984" s="221" t="s">
        <v>1</v>
      </c>
      <c r="L984" s="45"/>
      <c r="M984" s="226" t="s">
        <v>1</v>
      </c>
      <c r="N984" s="227" t="s">
        <v>42</v>
      </c>
      <c r="O984" s="92"/>
      <c r="P984" s="228">
        <f>O984*H984</f>
        <v>0</v>
      </c>
      <c r="Q984" s="228">
        <v>0.010999999999999999</v>
      </c>
      <c r="R984" s="228">
        <f>Q984*H984</f>
        <v>0.010999999999999999</v>
      </c>
      <c r="S984" s="228">
        <v>0</v>
      </c>
      <c r="T984" s="229">
        <f>S984*H984</f>
        <v>0</v>
      </c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R984" s="230" t="s">
        <v>273</v>
      </c>
      <c r="AT984" s="230" t="s">
        <v>158</v>
      </c>
      <c r="AU984" s="230" t="s">
        <v>164</v>
      </c>
      <c r="AY984" s="18" t="s">
        <v>156</v>
      </c>
      <c r="BE984" s="231">
        <f>IF(N984="základní",J984,0)</f>
        <v>0</v>
      </c>
      <c r="BF984" s="231">
        <f>IF(N984="snížená",J984,0)</f>
        <v>0</v>
      </c>
      <c r="BG984" s="231">
        <f>IF(N984="zákl. přenesená",J984,0)</f>
        <v>0</v>
      </c>
      <c r="BH984" s="231">
        <f>IF(N984="sníž. přenesená",J984,0)</f>
        <v>0</v>
      </c>
      <c r="BI984" s="231">
        <f>IF(N984="nulová",J984,0)</f>
        <v>0</v>
      </c>
      <c r="BJ984" s="18" t="s">
        <v>164</v>
      </c>
      <c r="BK984" s="231">
        <f>ROUND(I984*H984,2)</f>
        <v>0</v>
      </c>
      <c r="BL984" s="18" t="s">
        <v>273</v>
      </c>
      <c r="BM984" s="230" t="s">
        <v>1390</v>
      </c>
    </row>
    <row r="985" s="2" customFormat="1">
      <c r="A985" s="39"/>
      <c r="B985" s="40"/>
      <c r="C985" s="41"/>
      <c r="D985" s="232" t="s">
        <v>166</v>
      </c>
      <c r="E985" s="41"/>
      <c r="F985" s="233" t="s">
        <v>1389</v>
      </c>
      <c r="G985" s="41"/>
      <c r="H985" s="41"/>
      <c r="I985" s="234"/>
      <c r="J985" s="41"/>
      <c r="K985" s="41"/>
      <c r="L985" s="45"/>
      <c r="M985" s="235"/>
      <c r="N985" s="236"/>
      <c r="O985" s="92"/>
      <c r="P985" s="92"/>
      <c r="Q985" s="92"/>
      <c r="R985" s="92"/>
      <c r="S985" s="92"/>
      <c r="T985" s="93"/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T985" s="18" t="s">
        <v>166</v>
      </c>
      <c r="AU985" s="18" t="s">
        <v>164</v>
      </c>
    </row>
    <row r="986" s="2" customFormat="1" ht="24.15" customHeight="1">
      <c r="A986" s="39"/>
      <c r="B986" s="40"/>
      <c r="C986" s="219" t="s">
        <v>1391</v>
      </c>
      <c r="D986" s="219" t="s">
        <v>158</v>
      </c>
      <c r="E986" s="220" t="s">
        <v>1392</v>
      </c>
      <c r="F986" s="221" t="s">
        <v>1393</v>
      </c>
      <c r="G986" s="222" t="s">
        <v>991</v>
      </c>
      <c r="H986" s="292"/>
      <c r="I986" s="224"/>
      <c r="J986" s="225">
        <f>ROUND(I986*H986,2)</f>
        <v>0</v>
      </c>
      <c r="K986" s="221" t="s">
        <v>162</v>
      </c>
      <c r="L986" s="45"/>
      <c r="M986" s="226" t="s">
        <v>1</v>
      </c>
      <c r="N986" s="227" t="s">
        <v>42</v>
      </c>
      <c r="O986" s="92"/>
      <c r="P986" s="228">
        <f>O986*H986</f>
        <v>0</v>
      </c>
      <c r="Q986" s="228">
        <v>0</v>
      </c>
      <c r="R986" s="228">
        <f>Q986*H986</f>
        <v>0</v>
      </c>
      <c r="S986" s="228">
        <v>0</v>
      </c>
      <c r="T986" s="229">
        <f>S986*H986</f>
        <v>0</v>
      </c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R986" s="230" t="s">
        <v>273</v>
      </c>
      <c r="AT986" s="230" t="s">
        <v>158</v>
      </c>
      <c r="AU986" s="230" t="s">
        <v>164</v>
      </c>
      <c r="AY986" s="18" t="s">
        <v>156</v>
      </c>
      <c r="BE986" s="231">
        <f>IF(N986="základní",J986,0)</f>
        <v>0</v>
      </c>
      <c r="BF986" s="231">
        <f>IF(N986="snížená",J986,0)</f>
        <v>0</v>
      </c>
      <c r="BG986" s="231">
        <f>IF(N986="zákl. přenesená",J986,0)</f>
        <v>0</v>
      </c>
      <c r="BH986" s="231">
        <f>IF(N986="sníž. přenesená",J986,0)</f>
        <v>0</v>
      </c>
      <c r="BI986" s="231">
        <f>IF(N986="nulová",J986,0)</f>
        <v>0</v>
      </c>
      <c r="BJ986" s="18" t="s">
        <v>164</v>
      </c>
      <c r="BK986" s="231">
        <f>ROUND(I986*H986,2)</f>
        <v>0</v>
      </c>
      <c r="BL986" s="18" t="s">
        <v>273</v>
      </c>
      <c r="BM986" s="230" t="s">
        <v>1394</v>
      </c>
    </row>
    <row r="987" s="2" customFormat="1">
      <c r="A987" s="39"/>
      <c r="B987" s="40"/>
      <c r="C987" s="41"/>
      <c r="D987" s="232" t="s">
        <v>166</v>
      </c>
      <c r="E987" s="41"/>
      <c r="F987" s="233" t="s">
        <v>1395</v>
      </c>
      <c r="G987" s="41"/>
      <c r="H987" s="41"/>
      <c r="I987" s="234"/>
      <c r="J987" s="41"/>
      <c r="K987" s="41"/>
      <c r="L987" s="45"/>
      <c r="M987" s="235"/>
      <c r="N987" s="236"/>
      <c r="O987" s="92"/>
      <c r="P987" s="92"/>
      <c r="Q987" s="92"/>
      <c r="R987" s="92"/>
      <c r="S987" s="92"/>
      <c r="T987" s="93"/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T987" s="18" t="s">
        <v>166</v>
      </c>
      <c r="AU987" s="18" t="s">
        <v>164</v>
      </c>
    </row>
    <row r="988" s="2" customFormat="1">
      <c r="A988" s="39"/>
      <c r="B988" s="40"/>
      <c r="C988" s="41"/>
      <c r="D988" s="237" t="s">
        <v>168</v>
      </c>
      <c r="E988" s="41"/>
      <c r="F988" s="238" t="s">
        <v>1396</v>
      </c>
      <c r="G988" s="41"/>
      <c r="H988" s="41"/>
      <c r="I988" s="234"/>
      <c r="J988" s="41"/>
      <c r="K988" s="41"/>
      <c r="L988" s="45"/>
      <c r="M988" s="235"/>
      <c r="N988" s="236"/>
      <c r="O988" s="92"/>
      <c r="P988" s="92"/>
      <c r="Q988" s="92"/>
      <c r="R988" s="92"/>
      <c r="S988" s="92"/>
      <c r="T988" s="93"/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T988" s="18" t="s">
        <v>168</v>
      </c>
      <c r="AU988" s="18" t="s">
        <v>164</v>
      </c>
    </row>
    <row r="989" s="12" customFormat="1" ht="22.8" customHeight="1">
      <c r="A989" s="12"/>
      <c r="B989" s="203"/>
      <c r="C989" s="204"/>
      <c r="D989" s="205" t="s">
        <v>75</v>
      </c>
      <c r="E989" s="217" t="s">
        <v>1397</v>
      </c>
      <c r="F989" s="217" t="s">
        <v>1398</v>
      </c>
      <c r="G989" s="204"/>
      <c r="H989" s="204"/>
      <c r="I989" s="207"/>
      <c r="J989" s="218">
        <f>BK989</f>
        <v>0</v>
      </c>
      <c r="K989" s="204"/>
      <c r="L989" s="209"/>
      <c r="M989" s="210"/>
      <c r="N989" s="211"/>
      <c r="O989" s="211"/>
      <c r="P989" s="212">
        <f>SUM(P990:P994)</f>
        <v>0</v>
      </c>
      <c r="Q989" s="211"/>
      <c r="R989" s="212">
        <f>SUM(R990:R994)</f>
        <v>0.00025000000000000001</v>
      </c>
      <c r="S989" s="211"/>
      <c r="T989" s="213">
        <f>SUM(T990:T994)</f>
        <v>0</v>
      </c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R989" s="214" t="s">
        <v>164</v>
      </c>
      <c r="AT989" s="215" t="s">
        <v>75</v>
      </c>
      <c r="AU989" s="215" t="s">
        <v>84</v>
      </c>
      <c r="AY989" s="214" t="s">
        <v>156</v>
      </c>
      <c r="BK989" s="216">
        <f>SUM(BK990:BK994)</f>
        <v>0</v>
      </c>
    </row>
    <row r="990" s="2" customFormat="1" ht="16.5" customHeight="1">
      <c r="A990" s="39"/>
      <c r="B990" s="40"/>
      <c r="C990" s="219" t="s">
        <v>1399</v>
      </c>
      <c r="D990" s="219" t="s">
        <v>158</v>
      </c>
      <c r="E990" s="220" t="s">
        <v>1400</v>
      </c>
      <c r="F990" s="221" t="s">
        <v>1401</v>
      </c>
      <c r="G990" s="222" t="s">
        <v>455</v>
      </c>
      <c r="H990" s="223">
        <v>1</v>
      </c>
      <c r="I990" s="224"/>
      <c r="J990" s="225">
        <f>ROUND(I990*H990,2)</f>
        <v>0</v>
      </c>
      <c r="K990" s="221" t="s">
        <v>1</v>
      </c>
      <c r="L990" s="45"/>
      <c r="M990" s="226" t="s">
        <v>1</v>
      </c>
      <c r="N990" s="227" t="s">
        <v>42</v>
      </c>
      <c r="O990" s="92"/>
      <c r="P990" s="228">
        <f>O990*H990</f>
        <v>0</v>
      </c>
      <c r="Q990" s="228">
        <v>0.00010000000000000001</v>
      </c>
      <c r="R990" s="228">
        <f>Q990*H990</f>
        <v>0.00010000000000000001</v>
      </c>
      <c r="S990" s="228">
        <v>0</v>
      </c>
      <c r="T990" s="229">
        <f>S990*H990</f>
        <v>0</v>
      </c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R990" s="230" t="s">
        <v>273</v>
      </c>
      <c r="AT990" s="230" t="s">
        <v>158</v>
      </c>
      <c r="AU990" s="230" t="s">
        <v>164</v>
      </c>
      <c r="AY990" s="18" t="s">
        <v>156</v>
      </c>
      <c r="BE990" s="231">
        <f>IF(N990="základní",J990,0)</f>
        <v>0</v>
      </c>
      <c r="BF990" s="231">
        <f>IF(N990="snížená",J990,0)</f>
        <v>0</v>
      </c>
      <c r="BG990" s="231">
        <f>IF(N990="zákl. přenesená",J990,0)</f>
        <v>0</v>
      </c>
      <c r="BH990" s="231">
        <f>IF(N990="sníž. přenesená",J990,0)</f>
        <v>0</v>
      </c>
      <c r="BI990" s="231">
        <f>IF(N990="nulová",J990,0)</f>
        <v>0</v>
      </c>
      <c r="BJ990" s="18" t="s">
        <v>164</v>
      </c>
      <c r="BK990" s="231">
        <f>ROUND(I990*H990,2)</f>
        <v>0</v>
      </c>
      <c r="BL990" s="18" t="s">
        <v>273</v>
      </c>
      <c r="BM990" s="230" t="s">
        <v>1402</v>
      </c>
    </row>
    <row r="991" s="2" customFormat="1">
      <c r="A991" s="39"/>
      <c r="B991" s="40"/>
      <c r="C991" s="41"/>
      <c r="D991" s="232" t="s">
        <v>166</v>
      </c>
      <c r="E991" s="41"/>
      <c r="F991" s="233" t="s">
        <v>1403</v>
      </c>
      <c r="G991" s="41"/>
      <c r="H991" s="41"/>
      <c r="I991" s="234"/>
      <c r="J991" s="41"/>
      <c r="K991" s="41"/>
      <c r="L991" s="45"/>
      <c r="M991" s="235"/>
      <c r="N991" s="236"/>
      <c r="O991" s="92"/>
      <c r="P991" s="92"/>
      <c r="Q991" s="92"/>
      <c r="R991" s="92"/>
      <c r="S991" s="92"/>
      <c r="T991" s="93"/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T991" s="18" t="s">
        <v>166</v>
      </c>
      <c r="AU991" s="18" t="s">
        <v>164</v>
      </c>
    </row>
    <row r="992" s="2" customFormat="1" ht="24.15" customHeight="1">
      <c r="A992" s="39"/>
      <c r="B992" s="40"/>
      <c r="C992" s="219" t="s">
        <v>1404</v>
      </c>
      <c r="D992" s="219" t="s">
        <v>158</v>
      </c>
      <c r="E992" s="220" t="s">
        <v>1405</v>
      </c>
      <c r="F992" s="221" t="s">
        <v>1406</v>
      </c>
      <c r="G992" s="222" t="s">
        <v>464</v>
      </c>
      <c r="H992" s="223">
        <v>1</v>
      </c>
      <c r="I992" s="224"/>
      <c r="J992" s="225">
        <f>ROUND(I992*H992,2)</f>
        <v>0</v>
      </c>
      <c r="K992" s="221" t="s">
        <v>162</v>
      </c>
      <c r="L992" s="45"/>
      <c r="M992" s="226" t="s">
        <v>1</v>
      </c>
      <c r="N992" s="227" t="s">
        <v>42</v>
      </c>
      <c r="O992" s="92"/>
      <c r="P992" s="228">
        <f>O992*H992</f>
        <v>0</v>
      </c>
      <c r="Q992" s="228">
        <v>0.00014999999999999999</v>
      </c>
      <c r="R992" s="228">
        <f>Q992*H992</f>
        <v>0.00014999999999999999</v>
      </c>
      <c r="S992" s="228">
        <v>0</v>
      </c>
      <c r="T992" s="229">
        <f>S992*H992</f>
        <v>0</v>
      </c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R992" s="230" t="s">
        <v>273</v>
      </c>
      <c r="AT992" s="230" t="s">
        <v>158</v>
      </c>
      <c r="AU992" s="230" t="s">
        <v>164</v>
      </c>
      <c r="AY992" s="18" t="s">
        <v>156</v>
      </c>
      <c r="BE992" s="231">
        <f>IF(N992="základní",J992,0)</f>
        <v>0</v>
      </c>
      <c r="BF992" s="231">
        <f>IF(N992="snížená",J992,0)</f>
        <v>0</v>
      </c>
      <c r="BG992" s="231">
        <f>IF(N992="zákl. přenesená",J992,0)</f>
        <v>0</v>
      </c>
      <c r="BH992" s="231">
        <f>IF(N992="sníž. přenesená",J992,0)</f>
        <v>0</v>
      </c>
      <c r="BI992" s="231">
        <f>IF(N992="nulová",J992,0)</f>
        <v>0</v>
      </c>
      <c r="BJ992" s="18" t="s">
        <v>164</v>
      </c>
      <c r="BK992" s="231">
        <f>ROUND(I992*H992,2)</f>
        <v>0</v>
      </c>
      <c r="BL992" s="18" t="s">
        <v>273</v>
      </c>
      <c r="BM992" s="230" t="s">
        <v>1407</v>
      </c>
    </row>
    <row r="993" s="2" customFormat="1">
      <c r="A993" s="39"/>
      <c r="B993" s="40"/>
      <c r="C993" s="41"/>
      <c r="D993" s="232" t="s">
        <v>166</v>
      </c>
      <c r="E993" s="41"/>
      <c r="F993" s="233" t="s">
        <v>1408</v>
      </c>
      <c r="G993" s="41"/>
      <c r="H993" s="41"/>
      <c r="I993" s="234"/>
      <c r="J993" s="41"/>
      <c r="K993" s="41"/>
      <c r="L993" s="45"/>
      <c r="M993" s="235"/>
      <c r="N993" s="236"/>
      <c r="O993" s="92"/>
      <c r="P993" s="92"/>
      <c r="Q993" s="92"/>
      <c r="R993" s="92"/>
      <c r="S993" s="92"/>
      <c r="T993" s="93"/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T993" s="18" t="s">
        <v>166</v>
      </c>
      <c r="AU993" s="18" t="s">
        <v>164</v>
      </c>
    </row>
    <row r="994" s="2" customFormat="1">
      <c r="A994" s="39"/>
      <c r="B994" s="40"/>
      <c r="C994" s="41"/>
      <c r="D994" s="237" t="s">
        <v>168</v>
      </c>
      <c r="E994" s="41"/>
      <c r="F994" s="238" t="s">
        <v>1409</v>
      </c>
      <c r="G994" s="41"/>
      <c r="H994" s="41"/>
      <c r="I994" s="234"/>
      <c r="J994" s="41"/>
      <c r="K994" s="41"/>
      <c r="L994" s="45"/>
      <c r="M994" s="235"/>
      <c r="N994" s="236"/>
      <c r="O994" s="92"/>
      <c r="P994" s="92"/>
      <c r="Q994" s="92"/>
      <c r="R994" s="92"/>
      <c r="S994" s="92"/>
      <c r="T994" s="93"/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T994" s="18" t="s">
        <v>168</v>
      </c>
      <c r="AU994" s="18" t="s">
        <v>164</v>
      </c>
    </row>
    <row r="995" s="12" customFormat="1" ht="22.8" customHeight="1">
      <c r="A995" s="12"/>
      <c r="B995" s="203"/>
      <c r="C995" s="204"/>
      <c r="D995" s="205" t="s">
        <v>75</v>
      </c>
      <c r="E995" s="217" t="s">
        <v>1410</v>
      </c>
      <c r="F995" s="217" t="s">
        <v>1411</v>
      </c>
      <c r="G995" s="204"/>
      <c r="H995" s="204"/>
      <c r="I995" s="207"/>
      <c r="J995" s="218">
        <f>BK995</f>
        <v>0</v>
      </c>
      <c r="K995" s="204"/>
      <c r="L995" s="209"/>
      <c r="M995" s="210"/>
      <c r="N995" s="211"/>
      <c r="O995" s="211"/>
      <c r="P995" s="212">
        <f>SUM(P996:P1005)</f>
        <v>0</v>
      </c>
      <c r="Q995" s="211"/>
      <c r="R995" s="212">
        <f>SUM(R996:R1005)</f>
        <v>0.22808000000000001</v>
      </c>
      <c r="S995" s="211"/>
      <c r="T995" s="213">
        <f>SUM(T996:T1005)</f>
        <v>0</v>
      </c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R995" s="214" t="s">
        <v>164</v>
      </c>
      <c r="AT995" s="215" t="s">
        <v>75</v>
      </c>
      <c r="AU995" s="215" t="s">
        <v>84</v>
      </c>
      <c r="AY995" s="214" t="s">
        <v>156</v>
      </c>
      <c r="BK995" s="216">
        <f>SUM(BK996:BK1005)</f>
        <v>0</v>
      </c>
    </row>
    <row r="996" s="2" customFormat="1" ht="24.15" customHeight="1">
      <c r="A996" s="39"/>
      <c r="B996" s="40"/>
      <c r="C996" s="219" t="s">
        <v>1412</v>
      </c>
      <c r="D996" s="219" t="s">
        <v>158</v>
      </c>
      <c r="E996" s="220" t="s">
        <v>1413</v>
      </c>
      <c r="F996" s="221" t="s">
        <v>1414</v>
      </c>
      <c r="G996" s="222" t="s">
        <v>464</v>
      </c>
      <c r="H996" s="223">
        <v>2</v>
      </c>
      <c r="I996" s="224"/>
      <c r="J996" s="225">
        <f>ROUND(I996*H996,2)</f>
        <v>0</v>
      </c>
      <c r="K996" s="221" t="s">
        <v>162</v>
      </c>
      <c r="L996" s="45"/>
      <c r="M996" s="226" t="s">
        <v>1</v>
      </c>
      <c r="N996" s="227" t="s">
        <v>42</v>
      </c>
      <c r="O996" s="92"/>
      <c r="P996" s="228">
        <f>O996*H996</f>
        <v>0</v>
      </c>
      <c r="Q996" s="228">
        <v>4.0000000000000003E-05</v>
      </c>
      <c r="R996" s="228">
        <f>Q996*H996</f>
        <v>8.0000000000000007E-05</v>
      </c>
      <c r="S996" s="228">
        <v>0</v>
      </c>
      <c r="T996" s="229">
        <f>S996*H996</f>
        <v>0</v>
      </c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R996" s="230" t="s">
        <v>273</v>
      </c>
      <c r="AT996" s="230" t="s">
        <v>158</v>
      </c>
      <c r="AU996" s="230" t="s">
        <v>164</v>
      </c>
      <c r="AY996" s="18" t="s">
        <v>156</v>
      </c>
      <c r="BE996" s="231">
        <f>IF(N996="základní",J996,0)</f>
        <v>0</v>
      </c>
      <c r="BF996" s="231">
        <f>IF(N996="snížená",J996,0)</f>
        <v>0</v>
      </c>
      <c r="BG996" s="231">
        <f>IF(N996="zákl. přenesená",J996,0)</f>
        <v>0</v>
      </c>
      <c r="BH996" s="231">
        <f>IF(N996="sníž. přenesená",J996,0)</f>
        <v>0</v>
      </c>
      <c r="BI996" s="231">
        <f>IF(N996="nulová",J996,0)</f>
        <v>0</v>
      </c>
      <c r="BJ996" s="18" t="s">
        <v>164</v>
      </c>
      <c r="BK996" s="231">
        <f>ROUND(I996*H996,2)</f>
        <v>0</v>
      </c>
      <c r="BL996" s="18" t="s">
        <v>273</v>
      </c>
      <c r="BM996" s="230" t="s">
        <v>1415</v>
      </c>
    </row>
    <row r="997" s="2" customFormat="1">
      <c r="A997" s="39"/>
      <c r="B997" s="40"/>
      <c r="C997" s="41"/>
      <c r="D997" s="232" t="s">
        <v>166</v>
      </c>
      <c r="E997" s="41"/>
      <c r="F997" s="233" t="s">
        <v>1416</v>
      </c>
      <c r="G997" s="41"/>
      <c r="H997" s="41"/>
      <c r="I997" s="234"/>
      <c r="J997" s="41"/>
      <c r="K997" s="41"/>
      <c r="L997" s="45"/>
      <c r="M997" s="235"/>
      <c r="N997" s="236"/>
      <c r="O997" s="92"/>
      <c r="P997" s="92"/>
      <c r="Q997" s="92"/>
      <c r="R997" s="92"/>
      <c r="S997" s="92"/>
      <c r="T997" s="93"/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T997" s="18" t="s">
        <v>166</v>
      </c>
      <c r="AU997" s="18" t="s">
        <v>164</v>
      </c>
    </row>
    <row r="998" s="2" customFormat="1">
      <c r="A998" s="39"/>
      <c r="B998" s="40"/>
      <c r="C998" s="41"/>
      <c r="D998" s="237" t="s">
        <v>168</v>
      </c>
      <c r="E998" s="41"/>
      <c r="F998" s="238" t="s">
        <v>1417</v>
      </c>
      <c r="G998" s="41"/>
      <c r="H998" s="41"/>
      <c r="I998" s="234"/>
      <c r="J998" s="41"/>
      <c r="K998" s="41"/>
      <c r="L998" s="45"/>
      <c r="M998" s="235"/>
      <c r="N998" s="236"/>
      <c r="O998" s="92"/>
      <c r="P998" s="92"/>
      <c r="Q998" s="92"/>
      <c r="R998" s="92"/>
      <c r="S998" s="92"/>
      <c r="T998" s="93"/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T998" s="18" t="s">
        <v>168</v>
      </c>
      <c r="AU998" s="18" t="s">
        <v>164</v>
      </c>
    </row>
    <row r="999" s="2" customFormat="1" ht="44.25" customHeight="1">
      <c r="A999" s="39"/>
      <c r="B999" s="40"/>
      <c r="C999" s="261" t="s">
        <v>1418</v>
      </c>
      <c r="D999" s="261" t="s">
        <v>241</v>
      </c>
      <c r="E999" s="262" t="s">
        <v>1419</v>
      </c>
      <c r="F999" s="263" t="s">
        <v>1420</v>
      </c>
      <c r="G999" s="264" t="s">
        <v>464</v>
      </c>
      <c r="H999" s="265">
        <v>2</v>
      </c>
      <c r="I999" s="266"/>
      <c r="J999" s="267">
        <f>ROUND(I999*H999,2)</f>
        <v>0</v>
      </c>
      <c r="K999" s="263" t="s">
        <v>1</v>
      </c>
      <c r="L999" s="268"/>
      <c r="M999" s="269" t="s">
        <v>1</v>
      </c>
      <c r="N999" s="270" t="s">
        <v>42</v>
      </c>
      <c r="O999" s="92"/>
      <c r="P999" s="228">
        <f>O999*H999</f>
        <v>0</v>
      </c>
      <c r="Q999" s="228">
        <v>0.055</v>
      </c>
      <c r="R999" s="228">
        <f>Q999*H999</f>
        <v>0.11</v>
      </c>
      <c r="S999" s="228">
        <v>0</v>
      </c>
      <c r="T999" s="229">
        <f>S999*H999</f>
        <v>0</v>
      </c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R999" s="230" t="s">
        <v>387</v>
      </c>
      <c r="AT999" s="230" t="s">
        <v>241</v>
      </c>
      <c r="AU999" s="230" t="s">
        <v>164</v>
      </c>
      <c r="AY999" s="18" t="s">
        <v>156</v>
      </c>
      <c r="BE999" s="231">
        <f>IF(N999="základní",J999,0)</f>
        <v>0</v>
      </c>
      <c r="BF999" s="231">
        <f>IF(N999="snížená",J999,0)</f>
        <v>0</v>
      </c>
      <c r="BG999" s="231">
        <f>IF(N999="zákl. přenesená",J999,0)</f>
        <v>0</v>
      </c>
      <c r="BH999" s="231">
        <f>IF(N999="sníž. přenesená",J999,0)</f>
        <v>0</v>
      </c>
      <c r="BI999" s="231">
        <f>IF(N999="nulová",J999,0)</f>
        <v>0</v>
      </c>
      <c r="BJ999" s="18" t="s">
        <v>164</v>
      </c>
      <c r="BK999" s="231">
        <f>ROUND(I999*H999,2)</f>
        <v>0</v>
      </c>
      <c r="BL999" s="18" t="s">
        <v>273</v>
      </c>
      <c r="BM999" s="230" t="s">
        <v>1421</v>
      </c>
    </row>
    <row r="1000" s="2" customFormat="1">
      <c r="A1000" s="39"/>
      <c r="B1000" s="40"/>
      <c r="C1000" s="41"/>
      <c r="D1000" s="232" t="s">
        <v>166</v>
      </c>
      <c r="E1000" s="41"/>
      <c r="F1000" s="233" t="s">
        <v>1422</v>
      </c>
      <c r="G1000" s="41"/>
      <c r="H1000" s="41"/>
      <c r="I1000" s="234"/>
      <c r="J1000" s="41"/>
      <c r="K1000" s="41"/>
      <c r="L1000" s="45"/>
      <c r="M1000" s="235"/>
      <c r="N1000" s="236"/>
      <c r="O1000" s="92"/>
      <c r="P1000" s="92"/>
      <c r="Q1000" s="92"/>
      <c r="R1000" s="92"/>
      <c r="S1000" s="92"/>
      <c r="T1000" s="93"/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T1000" s="18" t="s">
        <v>166</v>
      </c>
      <c r="AU1000" s="18" t="s">
        <v>164</v>
      </c>
    </row>
    <row r="1001" s="2" customFormat="1" ht="37.8" customHeight="1">
      <c r="A1001" s="39"/>
      <c r="B1001" s="40"/>
      <c r="C1001" s="261" t="s">
        <v>1423</v>
      </c>
      <c r="D1001" s="261" t="s">
        <v>241</v>
      </c>
      <c r="E1001" s="262" t="s">
        <v>1424</v>
      </c>
      <c r="F1001" s="263" t="s">
        <v>1425</v>
      </c>
      <c r="G1001" s="264" t="s">
        <v>464</v>
      </c>
      <c r="H1001" s="265">
        <v>2</v>
      </c>
      <c r="I1001" s="266"/>
      <c r="J1001" s="267">
        <f>ROUND(I1001*H1001,2)</f>
        <v>0</v>
      </c>
      <c r="K1001" s="263" t="s">
        <v>1</v>
      </c>
      <c r="L1001" s="268"/>
      <c r="M1001" s="269" t="s">
        <v>1</v>
      </c>
      <c r="N1001" s="270" t="s">
        <v>42</v>
      </c>
      <c r="O1001" s="92"/>
      <c r="P1001" s="228">
        <f>O1001*H1001</f>
        <v>0</v>
      </c>
      <c r="Q1001" s="228">
        <v>0.058999999999999997</v>
      </c>
      <c r="R1001" s="228">
        <f>Q1001*H1001</f>
        <v>0.11799999999999999</v>
      </c>
      <c r="S1001" s="228">
        <v>0</v>
      </c>
      <c r="T1001" s="229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30" t="s">
        <v>387</v>
      </c>
      <c r="AT1001" s="230" t="s">
        <v>241</v>
      </c>
      <c r="AU1001" s="230" t="s">
        <v>164</v>
      </c>
      <c r="AY1001" s="18" t="s">
        <v>156</v>
      </c>
      <c r="BE1001" s="231">
        <f>IF(N1001="základní",J1001,0)</f>
        <v>0</v>
      </c>
      <c r="BF1001" s="231">
        <f>IF(N1001="snížená",J1001,0)</f>
        <v>0</v>
      </c>
      <c r="BG1001" s="231">
        <f>IF(N1001="zákl. přenesená",J1001,0)</f>
        <v>0</v>
      </c>
      <c r="BH1001" s="231">
        <f>IF(N1001="sníž. přenesená",J1001,0)</f>
        <v>0</v>
      </c>
      <c r="BI1001" s="231">
        <f>IF(N1001="nulová",J1001,0)</f>
        <v>0</v>
      </c>
      <c r="BJ1001" s="18" t="s">
        <v>164</v>
      </c>
      <c r="BK1001" s="231">
        <f>ROUND(I1001*H1001,2)</f>
        <v>0</v>
      </c>
      <c r="BL1001" s="18" t="s">
        <v>273</v>
      </c>
      <c r="BM1001" s="230" t="s">
        <v>1426</v>
      </c>
    </row>
    <row r="1002" s="2" customFormat="1">
      <c r="A1002" s="39"/>
      <c r="B1002" s="40"/>
      <c r="C1002" s="41"/>
      <c r="D1002" s="232" t="s">
        <v>166</v>
      </c>
      <c r="E1002" s="41"/>
      <c r="F1002" s="233" t="s">
        <v>1427</v>
      </c>
      <c r="G1002" s="41"/>
      <c r="H1002" s="41"/>
      <c r="I1002" s="234"/>
      <c r="J1002" s="41"/>
      <c r="K1002" s="41"/>
      <c r="L1002" s="45"/>
      <c r="M1002" s="235"/>
      <c r="N1002" s="236"/>
      <c r="O1002" s="92"/>
      <c r="P1002" s="92"/>
      <c r="Q1002" s="92"/>
      <c r="R1002" s="92"/>
      <c r="S1002" s="92"/>
      <c r="T1002" s="93"/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T1002" s="18" t="s">
        <v>166</v>
      </c>
      <c r="AU1002" s="18" t="s">
        <v>164</v>
      </c>
    </row>
    <row r="1003" s="2" customFormat="1" ht="33" customHeight="1">
      <c r="A1003" s="39"/>
      <c r="B1003" s="40"/>
      <c r="C1003" s="219" t="s">
        <v>1428</v>
      </c>
      <c r="D1003" s="219" t="s">
        <v>158</v>
      </c>
      <c r="E1003" s="220" t="s">
        <v>1429</v>
      </c>
      <c r="F1003" s="221" t="s">
        <v>1430</v>
      </c>
      <c r="G1003" s="222" t="s">
        <v>991</v>
      </c>
      <c r="H1003" s="292"/>
      <c r="I1003" s="224"/>
      <c r="J1003" s="225">
        <f>ROUND(I1003*H1003,2)</f>
        <v>0</v>
      </c>
      <c r="K1003" s="221" t="s">
        <v>162</v>
      </c>
      <c r="L1003" s="45"/>
      <c r="M1003" s="226" t="s">
        <v>1</v>
      </c>
      <c r="N1003" s="227" t="s">
        <v>42</v>
      </c>
      <c r="O1003" s="92"/>
      <c r="P1003" s="228">
        <f>O1003*H1003</f>
        <v>0</v>
      </c>
      <c r="Q1003" s="228">
        <v>0</v>
      </c>
      <c r="R1003" s="228">
        <f>Q1003*H1003</f>
        <v>0</v>
      </c>
      <c r="S1003" s="228">
        <v>0</v>
      </c>
      <c r="T1003" s="229">
        <f>S1003*H1003</f>
        <v>0</v>
      </c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R1003" s="230" t="s">
        <v>273</v>
      </c>
      <c r="AT1003" s="230" t="s">
        <v>158</v>
      </c>
      <c r="AU1003" s="230" t="s">
        <v>164</v>
      </c>
      <c r="AY1003" s="18" t="s">
        <v>156</v>
      </c>
      <c r="BE1003" s="231">
        <f>IF(N1003="základní",J1003,0)</f>
        <v>0</v>
      </c>
      <c r="BF1003" s="231">
        <f>IF(N1003="snížená",J1003,0)</f>
        <v>0</v>
      </c>
      <c r="BG1003" s="231">
        <f>IF(N1003="zákl. přenesená",J1003,0)</f>
        <v>0</v>
      </c>
      <c r="BH1003" s="231">
        <f>IF(N1003="sníž. přenesená",J1003,0)</f>
        <v>0</v>
      </c>
      <c r="BI1003" s="231">
        <f>IF(N1003="nulová",J1003,0)</f>
        <v>0</v>
      </c>
      <c r="BJ1003" s="18" t="s">
        <v>164</v>
      </c>
      <c r="BK1003" s="231">
        <f>ROUND(I1003*H1003,2)</f>
        <v>0</v>
      </c>
      <c r="BL1003" s="18" t="s">
        <v>273</v>
      </c>
      <c r="BM1003" s="230" t="s">
        <v>1431</v>
      </c>
    </row>
    <row r="1004" s="2" customFormat="1">
      <c r="A1004" s="39"/>
      <c r="B1004" s="40"/>
      <c r="C1004" s="41"/>
      <c r="D1004" s="232" t="s">
        <v>166</v>
      </c>
      <c r="E1004" s="41"/>
      <c r="F1004" s="233" t="s">
        <v>1432</v>
      </c>
      <c r="G1004" s="41"/>
      <c r="H1004" s="41"/>
      <c r="I1004" s="234"/>
      <c r="J1004" s="41"/>
      <c r="K1004" s="41"/>
      <c r="L1004" s="45"/>
      <c r="M1004" s="235"/>
      <c r="N1004" s="236"/>
      <c r="O1004" s="92"/>
      <c r="P1004" s="92"/>
      <c r="Q1004" s="92"/>
      <c r="R1004" s="92"/>
      <c r="S1004" s="92"/>
      <c r="T1004" s="93"/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T1004" s="18" t="s">
        <v>166</v>
      </c>
      <c r="AU1004" s="18" t="s">
        <v>164</v>
      </c>
    </row>
    <row r="1005" s="2" customFormat="1">
      <c r="A1005" s="39"/>
      <c r="B1005" s="40"/>
      <c r="C1005" s="41"/>
      <c r="D1005" s="237" t="s">
        <v>168</v>
      </c>
      <c r="E1005" s="41"/>
      <c r="F1005" s="238" t="s">
        <v>1433</v>
      </c>
      <c r="G1005" s="41"/>
      <c r="H1005" s="41"/>
      <c r="I1005" s="234"/>
      <c r="J1005" s="41"/>
      <c r="K1005" s="41"/>
      <c r="L1005" s="45"/>
      <c r="M1005" s="235"/>
      <c r="N1005" s="236"/>
      <c r="O1005" s="92"/>
      <c r="P1005" s="92"/>
      <c r="Q1005" s="92"/>
      <c r="R1005" s="92"/>
      <c r="S1005" s="92"/>
      <c r="T1005" s="93"/>
      <c r="U1005" s="39"/>
      <c r="V1005" s="39"/>
      <c r="W1005" s="39"/>
      <c r="X1005" s="39"/>
      <c r="Y1005" s="39"/>
      <c r="Z1005" s="39"/>
      <c r="AA1005" s="39"/>
      <c r="AB1005" s="39"/>
      <c r="AC1005" s="39"/>
      <c r="AD1005" s="39"/>
      <c r="AE1005" s="39"/>
      <c r="AT1005" s="18" t="s">
        <v>168</v>
      </c>
      <c r="AU1005" s="18" t="s">
        <v>164</v>
      </c>
    </row>
    <row r="1006" s="12" customFormat="1" ht="22.8" customHeight="1">
      <c r="A1006" s="12"/>
      <c r="B1006" s="203"/>
      <c r="C1006" s="204"/>
      <c r="D1006" s="205" t="s">
        <v>75</v>
      </c>
      <c r="E1006" s="217" t="s">
        <v>1434</v>
      </c>
      <c r="F1006" s="217" t="s">
        <v>1435</v>
      </c>
      <c r="G1006" s="204"/>
      <c r="H1006" s="204"/>
      <c r="I1006" s="207"/>
      <c r="J1006" s="218">
        <f>BK1006</f>
        <v>0</v>
      </c>
      <c r="K1006" s="204"/>
      <c r="L1006" s="209"/>
      <c r="M1006" s="210"/>
      <c r="N1006" s="211"/>
      <c r="O1006" s="211"/>
      <c r="P1006" s="212">
        <f>SUM(P1007:P1040)</f>
        <v>0</v>
      </c>
      <c r="Q1006" s="211"/>
      <c r="R1006" s="212">
        <f>SUM(R1007:R1040)</f>
        <v>2.4466976799999998</v>
      </c>
      <c r="S1006" s="211"/>
      <c r="T1006" s="213">
        <f>SUM(T1007:T1040)</f>
        <v>0</v>
      </c>
      <c r="U1006" s="12"/>
      <c r="V1006" s="12"/>
      <c r="W1006" s="12"/>
      <c r="X1006" s="12"/>
      <c r="Y1006" s="12"/>
      <c r="Z1006" s="12"/>
      <c r="AA1006" s="12"/>
      <c r="AB1006" s="12"/>
      <c r="AC1006" s="12"/>
      <c r="AD1006" s="12"/>
      <c r="AE1006" s="12"/>
      <c r="AR1006" s="214" t="s">
        <v>164</v>
      </c>
      <c r="AT1006" s="215" t="s">
        <v>75</v>
      </c>
      <c r="AU1006" s="215" t="s">
        <v>84</v>
      </c>
      <c r="AY1006" s="214" t="s">
        <v>156</v>
      </c>
      <c r="BK1006" s="216">
        <f>SUM(BK1007:BK1040)</f>
        <v>0</v>
      </c>
    </row>
    <row r="1007" s="2" customFormat="1" ht="24.15" customHeight="1">
      <c r="A1007" s="39"/>
      <c r="B1007" s="40"/>
      <c r="C1007" s="219" t="s">
        <v>1436</v>
      </c>
      <c r="D1007" s="219" t="s">
        <v>158</v>
      </c>
      <c r="E1007" s="220" t="s">
        <v>1437</v>
      </c>
      <c r="F1007" s="221" t="s">
        <v>1438</v>
      </c>
      <c r="G1007" s="222" t="s">
        <v>175</v>
      </c>
      <c r="H1007" s="223">
        <v>2.2559999999999998</v>
      </c>
      <c r="I1007" s="224"/>
      <c r="J1007" s="225">
        <f>ROUND(I1007*H1007,2)</f>
        <v>0</v>
      </c>
      <c r="K1007" s="221" t="s">
        <v>162</v>
      </c>
      <c r="L1007" s="45"/>
      <c r="M1007" s="226" t="s">
        <v>1</v>
      </c>
      <c r="N1007" s="227" t="s">
        <v>42</v>
      </c>
      <c r="O1007" s="92"/>
      <c r="P1007" s="228">
        <f>O1007*H1007</f>
        <v>0</v>
      </c>
      <c r="Q1007" s="228">
        <v>0.00122</v>
      </c>
      <c r="R1007" s="228">
        <f>Q1007*H1007</f>
        <v>0.0027523199999999995</v>
      </c>
      <c r="S1007" s="228">
        <v>0</v>
      </c>
      <c r="T1007" s="229">
        <f>S1007*H1007</f>
        <v>0</v>
      </c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  <c r="AR1007" s="230" t="s">
        <v>273</v>
      </c>
      <c r="AT1007" s="230" t="s">
        <v>158</v>
      </c>
      <c r="AU1007" s="230" t="s">
        <v>164</v>
      </c>
      <c r="AY1007" s="18" t="s">
        <v>156</v>
      </c>
      <c r="BE1007" s="231">
        <f>IF(N1007="základní",J1007,0)</f>
        <v>0</v>
      </c>
      <c r="BF1007" s="231">
        <f>IF(N1007="snížená",J1007,0)</f>
        <v>0</v>
      </c>
      <c r="BG1007" s="231">
        <f>IF(N1007="zákl. přenesená",J1007,0)</f>
        <v>0</v>
      </c>
      <c r="BH1007" s="231">
        <f>IF(N1007="sníž. přenesená",J1007,0)</f>
        <v>0</v>
      </c>
      <c r="BI1007" s="231">
        <f>IF(N1007="nulová",J1007,0)</f>
        <v>0</v>
      </c>
      <c r="BJ1007" s="18" t="s">
        <v>164</v>
      </c>
      <c r="BK1007" s="231">
        <f>ROUND(I1007*H1007,2)</f>
        <v>0</v>
      </c>
      <c r="BL1007" s="18" t="s">
        <v>273</v>
      </c>
      <c r="BM1007" s="230" t="s">
        <v>1439</v>
      </c>
    </row>
    <row r="1008" s="2" customFormat="1">
      <c r="A1008" s="39"/>
      <c r="B1008" s="40"/>
      <c r="C1008" s="41"/>
      <c r="D1008" s="232" t="s">
        <v>166</v>
      </c>
      <c r="E1008" s="41"/>
      <c r="F1008" s="233" t="s">
        <v>1440</v>
      </c>
      <c r="G1008" s="41"/>
      <c r="H1008" s="41"/>
      <c r="I1008" s="234"/>
      <c r="J1008" s="41"/>
      <c r="K1008" s="41"/>
      <c r="L1008" s="45"/>
      <c r="M1008" s="235"/>
      <c r="N1008" s="236"/>
      <c r="O1008" s="92"/>
      <c r="P1008" s="92"/>
      <c r="Q1008" s="92"/>
      <c r="R1008" s="92"/>
      <c r="S1008" s="92"/>
      <c r="T1008" s="93"/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T1008" s="18" t="s">
        <v>166</v>
      </c>
      <c r="AU1008" s="18" t="s">
        <v>164</v>
      </c>
    </row>
    <row r="1009" s="2" customFormat="1">
      <c r="A1009" s="39"/>
      <c r="B1009" s="40"/>
      <c r="C1009" s="41"/>
      <c r="D1009" s="237" t="s">
        <v>168</v>
      </c>
      <c r="E1009" s="41"/>
      <c r="F1009" s="238" t="s">
        <v>1441</v>
      </c>
      <c r="G1009" s="41"/>
      <c r="H1009" s="41"/>
      <c r="I1009" s="234"/>
      <c r="J1009" s="41"/>
      <c r="K1009" s="41"/>
      <c r="L1009" s="45"/>
      <c r="M1009" s="235"/>
      <c r="N1009" s="236"/>
      <c r="O1009" s="92"/>
      <c r="P1009" s="92"/>
      <c r="Q1009" s="92"/>
      <c r="R1009" s="92"/>
      <c r="S1009" s="92"/>
      <c r="T1009" s="93"/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T1009" s="18" t="s">
        <v>168</v>
      </c>
      <c r="AU1009" s="18" t="s">
        <v>164</v>
      </c>
    </row>
    <row r="1010" s="2" customFormat="1" ht="16.5" customHeight="1">
      <c r="A1010" s="39"/>
      <c r="B1010" s="40"/>
      <c r="C1010" s="219" t="s">
        <v>1442</v>
      </c>
      <c r="D1010" s="219" t="s">
        <v>158</v>
      </c>
      <c r="E1010" s="220" t="s">
        <v>1443</v>
      </c>
      <c r="F1010" s="221" t="s">
        <v>1444</v>
      </c>
      <c r="G1010" s="222" t="s">
        <v>256</v>
      </c>
      <c r="H1010" s="223">
        <v>233</v>
      </c>
      <c r="I1010" s="224"/>
      <c r="J1010" s="225">
        <f>ROUND(I1010*H1010,2)</f>
        <v>0</v>
      </c>
      <c r="K1010" s="221" t="s">
        <v>162</v>
      </c>
      <c r="L1010" s="45"/>
      <c r="M1010" s="226" t="s">
        <v>1</v>
      </c>
      <c r="N1010" s="227" t="s">
        <v>42</v>
      </c>
      <c r="O1010" s="92"/>
      <c r="P1010" s="228">
        <f>O1010*H1010</f>
        <v>0</v>
      </c>
      <c r="Q1010" s="228">
        <v>2.0000000000000002E-05</v>
      </c>
      <c r="R1010" s="228">
        <f>Q1010*H1010</f>
        <v>0.0046600000000000001</v>
      </c>
      <c r="S1010" s="228">
        <v>0</v>
      </c>
      <c r="T1010" s="229">
        <f>S1010*H1010</f>
        <v>0</v>
      </c>
      <c r="U1010" s="39"/>
      <c r="V1010" s="39"/>
      <c r="W1010" s="39"/>
      <c r="X1010" s="39"/>
      <c r="Y1010" s="39"/>
      <c r="Z1010" s="39"/>
      <c r="AA1010" s="39"/>
      <c r="AB1010" s="39"/>
      <c r="AC1010" s="39"/>
      <c r="AD1010" s="39"/>
      <c r="AE1010" s="39"/>
      <c r="AR1010" s="230" t="s">
        <v>273</v>
      </c>
      <c r="AT1010" s="230" t="s">
        <v>158</v>
      </c>
      <c r="AU1010" s="230" t="s">
        <v>164</v>
      </c>
      <c r="AY1010" s="18" t="s">
        <v>156</v>
      </c>
      <c r="BE1010" s="231">
        <f>IF(N1010="základní",J1010,0)</f>
        <v>0</v>
      </c>
      <c r="BF1010" s="231">
        <f>IF(N1010="snížená",J1010,0)</f>
        <v>0</v>
      </c>
      <c r="BG1010" s="231">
        <f>IF(N1010="zákl. přenesená",J1010,0)</f>
        <v>0</v>
      </c>
      <c r="BH1010" s="231">
        <f>IF(N1010="sníž. přenesená",J1010,0)</f>
        <v>0</v>
      </c>
      <c r="BI1010" s="231">
        <f>IF(N1010="nulová",J1010,0)</f>
        <v>0</v>
      </c>
      <c r="BJ1010" s="18" t="s">
        <v>164</v>
      </c>
      <c r="BK1010" s="231">
        <f>ROUND(I1010*H1010,2)</f>
        <v>0</v>
      </c>
      <c r="BL1010" s="18" t="s">
        <v>273</v>
      </c>
      <c r="BM1010" s="230" t="s">
        <v>1445</v>
      </c>
    </row>
    <row r="1011" s="2" customFormat="1">
      <c r="A1011" s="39"/>
      <c r="B1011" s="40"/>
      <c r="C1011" s="41"/>
      <c r="D1011" s="232" t="s">
        <v>166</v>
      </c>
      <c r="E1011" s="41"/>
      <c r="F1011" s="233" t="s">
        <v>1446</v>
      </c>
      <c r="G1011" s="41"/>
      <c r="H1011" s="41"/>
      <c r="I1011" s="234"/>
      <c r="J1011" s="41"/>
      <c r="K1011" s="41"/>
      <c r="L1011" s="45"/>
      <c r="M1011" s="235"/>
      <c r="N1011" s="236"/>
      <c r="O1011" s="92"/>
      <c r="P1011" s="92"/>
      <c r="Q1011" s="92"/>
      <c r="R1011" s="92"/>
      <c r="S1011" s="92"/>
      <c r="T1011" s="93"/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T1011" s="18" t="s">
        <v>166</v>
      </c>
      <c r="AU1011" s="18" t="s">
        <v>164</v>
      </c>
    </row>
    <row r="1012" s="2" customFormat="1">
      <c r="A1012" s="39"/>
      <c r="B1012" s="40"/>
      <c r="C1012" s="41"/>
      <c r="D1012" s="237" t="s">
        <v>168</v>
      </c>
      <c r="E1012" s="41"/>
      <c r="F1012" s="238" t="s">
        <v>1447</v>
      </c>
      <c r="G1012" s="41"/>
      <c r="H1012" s="41"/>
      <c r="I1012" s="234"/>
      <c r="J1012" s="41"/>
      <c r="K1012" s="41"/>
      <c r="L1012" s="45"/>
      <c r="M1012" s="235"/>
      <c r="N1012" s="236"/>
      <c r="O1012" s="92"/>
      <c r="P1012" s="92"/>
      <c r="Q1012" s="92"/>
      <c r="R1012" s="92"/>
      <c r="S1012" s="92"/>
      <c r="T1012" s="93"/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T1012" s="18" t="s">
        <v>168</v>
      </c>
      <c r="AU1012" s="18" t="s">
        <v>164</v>
      </c>
    </row>
    <row r="1013" s="2" customFormat="1" ht="33" customHeight="1">
      <c r="A1013" s="39"/>
      <c r="B1013" s="40"/>
      <c r="C1013" s="219" t="s">
        <v>1448</v>
      </c>
      <c r="D1013" s="219" t="s">
        <v>158</v>
      </c>
      <c r="E1013" s="220" t="s">
        <v>1449</v>
      </c>
      <c r="F1013" s="221" t="s">
        <v>1450</v>
      </c>
      <c r="G1013" s="222" t="s">
        <v>161</v>
      </c>
      <c r="H1013" s="223">
        <v>174</v>
      </c>
      <c r="I1013" s="224"/>
      <c r="J1013" s="225">
        <f>ROUND(I1013*H1013,2)</f>
        <v>0</v>
      </c>
      <c r="K1013" s="221" t="s">
        <v>162</v>
      </c>
      <c r="L1013" s="45"/>
      <c r="M1013" s="226" t="s">
        <v>1</v>
      </c>
      <c r="N1013" s="227" t="s">
        <v>42</v>
      </c>
      <c r="O1013" s="92"/>
      <c r="P1013" s="228">
        <f>O1013*H1013</f>
        <v>0</v>
      </c>
      <c r="Q1013" s="228">
        <v>0</v>
      </c>
      <c r="R1013" s="228">
        <f>Q1013*H1013</f>
        <v>0</v>
      </c>
      <c r="S1013" s="228">
        <v>0</v>
      </c>
      <c r="T1013" s="229">
        <f>S1013*H1013</f>
        <v>0</v>
      </c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R1013" s="230" t="s">
        <v>273</v>
      </c>
      <c r="AT1013" s="230" t="s">
        <v>158</v>
      </c>
      <c r="AU1013" s="230" t="s">
        <v>164</v>
      </c>
      <c r="AY1013" s="18" t="s">
        <v>156</v>
      </c>
      <c r="BE1013" s="231">
        <f>IF(N1013="základní",J1013,0)</f>
        <v>0</v>
      </c>
      <c r="BF1013" s="231">
        <f>IF(N1013="snížená",J1013,0)</f>
        <v>0</v>
      </c>
      <c r="BG1013" s="231">
        <f>IF(N1013="zákl. přenesená",J1013,0)</f>
        <v>0</v>
      </c>
      <c r="BH1013" s="231">
        <f>IF(N1013="sníž. přenesená",J1013,0)</f>
        <v>0</v>
      </c>
      <c r="BI1013" s="231">
        <f>IF(N1013="nulová",J1013,0)</f>
        <v>0</v>
      </c>
      <c r="BJ1013" s="18" t="s">
        <v>164</v>
      </c>
      <c r="BK1013" s="231">
        <f>ROUND(I1013*H1013,2)</f>
        <v>0</v>
      </c>
      <c r="BL1013" s="18" t="s">
        <v>273</v>
      </c>
      <c r="BM1013" s="230" t="s">
        <v>1451</v>
      </c>
    </row>
    <row r="1014" s="2" customFormat="1">
      <c r="A1014" s="39"/>
      <c r="B1014" s="40"/>
      <c r="C1014" s="41"/>
      <c r="D1014" s="232" t="s">
        <v>166</v>
      </c>
      <c r="E1014" s="41"/>
      <c r="F1014" s="233" t="s">
        <v>1452</v>
      </c>
      <c r="G1014" s="41"/>
      <c r="H1014" s="41"/>
      <c r="I1014" s="234"/>
      <c r="J1014" s="41"/>
      <c r="K1014" s="41"/>
      <c r="L1014" s="45"/>
      <c r="M1014" s="235"/>
      <c r="N1014" s="236"/>
      <c r="O1014" s="92"/>
      <c r="P1014" s="92"/>
      <c r="Q1014" s="92"/>
      <c r="R1014" s="92"/>
      <c r="S1014" s="92"/>
      <c r="T1014" s="93"/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T1014" s="18" t="s">
        <v>166</v>
      </c>
      <c r="AU1014" s="18" t="s">
        <v>164</v>
      </c>
    </row>
    <row r="1015" s="2" customFormat="1">
      <c r="A1015" s="39"/>
      <c r="B1015" s="40"/>
      <c r="C1015" s="41"/>
      <c r="D1015" s="237" t="s">
        <v>168</v>
      </c>
      <c r="E1015" s="41"/>
      <c r="F1015" s="238" t="s">
        <v>1453</v>
      </c>
      <c r="G1015" s="41"/>
      <c r="H1015" s="41"/>
      <c r="I1015" s="234"/>
      <c r="J1015" s="41"/>
      <c r="K1015" s="41"/>
      <c r="L1015" s="45"/>
      <c r="M1015" s="235"/>
      <c r="N1015" s="236"/>
      <c r="O1015" s="92"/>
      <c r="P1015" s="92"/>
      <c r="Q1015" s="92"/>
      <c r="R1015" s="92"/>
      <c r="S1015" s="92"/>
      <c r="T1015" s="93"/>
      <c r="U1015" s="39"/>
      <c r="V1015" s="39"/>
      <c r="W1015" s="39"/>
      <c r="X1015" s="39"/>
      <c r="Y1015" s="39"/>
      <c r="Z1015" s="39"/>
      <c r="AA1015" s="39"/>
      <c r="AB1015" s="39"/>
      <c r="AC1015" s="39"/>
      <c r="AD1015" s="39"/>
      <c r="AE1015" s="39"/>
      <c r="AT1015" s="18" t="s">
        <v>168</v>
      </c>
      <c r="AU1015" s="18" t="s">
        <v>164</v>
      </c>
    </row>
    <row r="1016" s="2" customFormat="1" ht="24.15" customHeight="1">
      <c r="A1016" s="39"/>
      <c r="B1016" s="40"/>
      <c r="C1016" s="261" t="s">
        <v>1454</v>
      </c>
      <c r="D1016" s="261" t="s">
        <v>241</v>
      </c>
      <c r="E1016" s="262" t="s">
        <v>1455</v>
      </c>
      <c r="F1016" s="263" t="s">
        <v>1456</v>
      </c>
      <c r="G1016" s="264" t="s">
        <v>175</v>
      </c>
      <c r="H1016" s="265">
        <v>2.2559999999999998</v>
      </c>
      <c r="I1016" s="266"/>
      <c r="J1016" s="267">
        <f>ROUND(I1016*H1016,2)</f>
        <v>0</v>
      </c>
      <c r="K1016" s="263" t="s">
        <v>162</v>
      </c>
      <c r="L1016" s="268"/>
      <c r="M1016" s="269" t="s">
        <v>1</v>
      </c>
      <c r="N1016" s="270" t="s">
        <v>42</v>
      </c>
      <c r="O1016" s="92"/>
      <c r="P1016" s="228">
        <f>O1016*H1016</f>
        <v>0</v>
      </c>
      <c r="Q1016" s="228">
        <v>0.55000000000000004</v>
      </c>
      <c r="R1016" s="228">
        <f>Q1016*H1016</f>
        <v>1.2407999999999999</v>
      </c>
      <c r="S1016" s="228">
        <v>0</v>
      </c>
      <c r="T1016" s="229">
        <f>S1016*H1016</f>
        <v>0</v>
      </c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R1016" s="230" t="s">
        <v>387</v>
      </c>
      <c r="AT1016" s="230" t="s">
        <v>241</v>
      </c>
      <c r="AU1016" s="230" t="s">
        <v>164</v>
      </c>
      <c r="AY1016" s="18" t="s">
        <v>156</v>
      </c>
      <c r="BE1016" s="231">
        <f>IF(N1016="základní",J1016,0)</f>
        <v>0</v>
      </c>
      <c r="BF1016" s="231">
        <f>IF(N1016="snížená",J1016,0)</f>
        <v>0</v>
      </c>
      <c r="BG1016" s="231">
        <f>IF(N1016="zákl. přenesená",J1016,0)</f>
        <v>0</v>
      </c>
      <c r="BH1016" s="231">
        <f>IF(N1016="sníž. přenesená",J1016,0)</f>
        <v>0</v>
      </c>
      <c r="BI1016" s="231">
        <f>IF(N1016="nulová",J1016,0)</f>
        <v>0</v>
      </c>
      <c r="BJ1016" s="18" t="s">
        <v>164</v>
      </c>
      <c r="BK1016" s="231">
        <f>ROUND(I1016*H1016,2)</f>
        <v>0</v>
      </c>
      <c r="BL1016" s="18" t="s">
        <v>273</v>
      </c>
      <c r="BM1016" s="230" t="s">
        <v>1457</v>
      </c>
    </row>
    <row r="1017" s="2" customFormat="1">
      <c r="A1017" s="39"/>
      <c r="B1017" s="40"/>
      <c r="C1017" s="41"/>
      <c r="D1017" s="232" t="s">
        <v>166</v>
      </c>
      <c r="E1017" s="41"/>
      <c r="F1017" s="233" t="s">
        <v>1456</v>
      </c>
      <c r="G1017" s="41"/>
      <c r="H1017" s="41"/>
      <c r="I1017" s="234"/>
      <c r="J1017" s="41"/>
      <c r="K1017" s="41"/>
      <c r="L1017" s="45"/>
      <c r="M1017" s="235"/>
      <c r="N1017" s="236"/>
      <c r="O1017" s="92"/>
      <c r="P1017" s="92"/>
      <c r="Q1017" s="92"/>
      <c r="R1017" s="92"/>
      <c r="S1017" s="92"/>
      <c r="T1017" s="93"/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T1017" s="18" t="s">
        <v>166</v>
      </c>
      <c r="AU1017" s="18" t="s">
        <v>164</v>
      </c>
    </row>
    <row r="1018" s="13" customFormat="1">
      <c r="A1018" s="13"/>
      <c r="B1018" s="239"/>
      <c r="C1018" s="240"/>
      <c r="D1018" s="232" t="s">
        <v>170</v>
      </c>
      <c r="E1018" s="241" t="s">
        <v>1</v>
      </c>
      <c r="F1018" s="242" t="s">
        <v>1458</v>
      </c>
      <c r="G1018" s="240"/>
      <c r="H1018" s="243">
        <v>1.321</v>
      </c>
      <c r="I1018" s="244"/>
      <c r="J1018" s="240"/>
      <c r="K1018" s="240"/>
      <c r="L1018" s="245"/>
      <c r="M1018" s="246"/>
      <c r="N1018" s="247"/>
      <c r="O1018" s="247"/>
      <c r="P1018" s="247"/>
      <c r="Q1018" s="247"/>
      <c r="R1018" s="247"/>
      <c r="S1018" s="247"/>
      <c r="T1018" s="248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49" t="s">
        <v>170</v>
      </c>
      <c r="AU1018" s="249" t="s">
        <v>164</v>
      </c>
      <c r="AV1018" s="13" t="s">
        <v>164</v>
      </c>
      <c r="AW1018" s="13" t="s">
        <v>33</v>
      </c>
      <c r="AX1018" s="13" t="s">
        <v>76</v>
      </c>
      <c r="AY1018" s="249" t="s">
        <v>156</v>
      </c>
    </row>
    <row r="1019" s="13" customFormat="1">
      <c r="A1019" s="13"/>
      <c r="B1019" s="239"/>
      <c r="C1019" s="240"/>
      <c r="D1019" s="232" t="s">
        <v>170</v>
      </c>
      <c r="E1019" s="241" t="s">
        <v>1</v>
      </c>
      <c r="F1019" s="242" t="s">
        <v>1459</v>
      </c>
      <c r="G1019" s="240"/>
      <c r="H1019" s="243">
        <v>0.55900000000000005</v>
      </c>
      <c r="I1019" s="244"/>
      <c r="J1019" s="240"/>
      <c r="K1019" s="240"/>
      <c r="L1019" s="245"/>
      <c r="M1019" s="246"/>
      <c r="N1019" s="247"/>
      <c r="O1019" s="247"/>
      <c r="P1019" s="247"/>
      <c r="Q1019" s="247"/>
      <c r="R1019" s="247"/>
      <c r="S1019" s="247"/>
      <c r="T1019" s="248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49" t="s">
        <v>170</v>
      </c>
      <c r="AU1019" s="249" t="s">
        <v>164</v>
      </c>
      <c r="AV1019" s="13" t="s">
        <v>164</v>
      </c>
      <c r="AW1019" s="13" t="s">
        <v>33</v>
      </c>
      <c r="AX1019" s="13" t="s">
        <v>76</v>
      </c>
      <c r="AY1019" s="249" t="s">
        <v>156</v>
      </c>
    </row>
    <row r="1020" s="14" customFormat="1">
      <c r="A1020" s="14"/>
      <c r="B1020" s="250"/>
      <c r="C1020" s="251"/>
      <c r="D1020" s="232" t="s">
        <v>170</v>
      </c>
      <c r="E1020" s="252" t="s">
        <v>1</v>
      </c>
      <c r="F1020" s="253" t="s">
        <v>172</v>
      </c>
      <c r="G1020" s="251"/>
      <c r="H1020" s="254">
        <v>1.8799999999999999</v>
      </c>
      <c r="I1020" s="255"/>
      <c r="J1020" s="251"/>
      <c r="K1020" s="251"/>
      <c r="L1020" s="256"/>
      <c r="M1020" s="257"/>
      <c r="N1020" s="258"/>
      <c r="O1020" s="258"/>
      <c r="P1020" s="258"/>
      <c r="Q1020" s="258"/>
      <c r="R1020" s="258"/>
      <c r="S1020" s="258"/>
      <c r="T1020" s="259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60" t="s">
        <v>170</v>
      </c>
      <c r="AU1020" s="260" t="s">
        <v>164</v>
      </c>
      <c r="AV1020" s="14" t="s">
        <v>163</v>
      </c>
      <c r="AW1020" s="14" t="s">
        <v>33</v>
      </c>
      <c r="AX1020" s="14" t="s">
        <v>84</v>
      </c>
      <c r="AY1020" s="260" t="s">
        <v>156</v>
      </c>
    </row>
    <row r="1021" s="13" customFormat="1">
      <c r="A1021" s="13"/>
      <c r="B1021" s="239"/>
      <c r="C1021" s="240"/>
      <c r="D1021" s="232" t="s">
        <v>170</v>
      </c>
      <c r="E1021" s="240"/>
      <c r="F1021" s="242" t="s">
        <v>1460</v>
      </c>
      <c r="G1021" s="240"/>
      <c r="H1021" s="243">
        <v>2.2559999999999998</v>
      </c>
      <c r="I1021" s="244"/>
      <c r="J1021" s="240"/>
      <c r="K1021" s="240"/>
      <c r="L1021" s="245"/>
      <c r="M1021" s="246"/>
      <c r="N1021" s="247"/>
      <c r="O1021" s="247"/>
      <c r="P1021" s="247"/>
      <c r="Q1021" s="247"/>
      <c r="R1021" s="247"/>
      <c r="S1021" s="247"/>
      <c r="T1021" s="248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49" t="s">
        <v>170</v>
      </c>
      <c r="AU1021" s="249" t="s">
        <v>164</v>
      </c>
      <c r="AV1021" s="13" t="s">
        <v>164</v>
      </c>
      <c r="AW1021" s="13" t="s">
        <v>4</v>
      </c>
      <c r="AX1021" s="13" t="s">
        <v>84</v>
      </c>
      <c r="AY1021" s="249" t="s">
        <v>156</v>
      </c>
    </row>
    <row r="1022" s="2" customFormat="1" ht="21.75" customHeight="1">
      <c r="A1022" s="39"/>
      <c r="B1022" s="40"/>
      <c r="C1022" s="219" t="s">
        <v>1461</v>
      </c>
      <c r="D1022" s="219" t="s">
        <v>158</v>
      </c>
      <c r="E1022" s="220" t="s">
        <v>1462</v>
      </c>
      <c r="F1022" s="221" t="s">
        <v>1463</v>
      </c>
      <c r="G1022" s="222" t="s">
        <v>161</v>
      </c>
      <c r="H1022" s="223">
        <v>86.739999999999995</v>
      </c>
      <c r="I1022" s="224"/>
      <c r="J1022" s="225">
        <f>ROUND(I1022*H1022,2)</f>
        <v>0</v>
      </c>
      <c r="K1022" s="221" t="s">
        <v>162</v>
      </c>
      <c r="L1022" s="45"/>
      <c r="M1022" s="226" t="s">
        <v>1</v>
      </c>
      <c r="N1022" s="227" t="s">
        <v>42</v>
      </c>
      <c r="O1022" s="92"/>
      <c r="P1022" s="228">
        <f>O1022*H1022</f>
        <v>0</v>
      </c>
      <c r="Q1022" s="228">
        <v>0.010019999999999999</v>
      </c>
      <c r="R1022" s="228">
        <f>Q1022*H1022</f>
        <v>0.86913479999999987</v>
      </c>
      <c r="S1022" s="228">
        <v>0</v>
      </c>
      <c r="T1022" s="229">
        <f>S1022*H1022</f>
        <v>0</v>
      </c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  <c r="AR1022" s="230" t="s">
        <v>273</v>
      </c>
      <c r="AT1022" s="230" t="s">
        <v>158</v>
      </c>
      <c r="AU1022" s="230" t="s">
        <v>164</v>
      </c>
      <c r="AY1022" s="18" t="s">
        <v>156</v>
      </c>
      <c r="BE1022" s="231">
        <f>IF(N1022="základní",J1022,0)</f>
        <v>0</v>
      </c>
      <c r="BF1022" s="231">
        <f>IF(N1022="snížená",J1022,0)</f>
        <v>0</v>
      </c>
      <c r="BG1022" s="231">
        <f>IF(N1022="zákl. přenesená",J1022,0)</f>
        <v>0</v>
      </c>
      <c r="BH1022" s="231">
        <f>IF(N1022="sníž. přenesená",J1022,0)</f>
        <v>0</v>
      </c>
      <c r="BI1022" s="231">
        <f>IF(N1022="nulová",J1022,0)</f>
        <v>0</v>
      </c>
      <c r="BJ1022" s="18" t="s">
        <v>164</v>
      </c>
      <c r="BK1022" s="231">
        <f>ROUND(I1022*H1022,2)</f>
        <v>0</v>
      </c>
      <c r="BL1022" s="18" t="s">
        <v>273</v>
      </c>
      <c r="BM1022" s="230" t="s">
        <v>1464</v>
      </c>
    </row>
    <row r="1023" s="2" customFormat="1">
      <c r="A1023" s="39"/>
      <c r="B1023" s="40"/>
      <c r="C1023" s="41"/>
      <c r="D1023" s="232" t="s">
        <v>166</v>
      </c>
      <c r="E1023" s="41"/>
      <c r="F1023" s="233" t="s">
        <v>1465</v>
      </c>
      <c r="G1023" s="41"/>
      <c r="H1023" s="41"/>
      <c r="I1023" s="234"/>
      <c r="J1023" s="41"/>
      <c r="K1023" s="41"/>
      <c r="L1023" s="45"/>
      <c r="M1023" s="235"/>
      <c r="N1023" s="236"/>
      <c r="O1023" s="92"/>
      <c r="P1023" s="92"/>
      <c r="Q1023" s="92"/>
      <c r="R1023" s="92"/>
      <c r="S1023" s="92"/>
      <c r="T1023" s="93"/>
      <c r="U1023" s="39"/>
      <c r="V1023" s="39"/>
      <c r="W1023" s="39"/>
      <c r="X1023" s="39"/>
      <c r="Y1023" s="39"/>
      <c r="Z1023" s="39"/>
      <c r="AA1023" s="39"/>
      <c r="AB1023" s="39"/>
      <c r="AC1023" s="39"/>
      <c r="AD1023" s="39"/>
      <c r="AE1023" s="39"/>
      <c r="AT1023" s="18" t="s">
        <v>166</v>
      </c>
      <c r="AU1023" s="18" t="s">
        <v>164</v>
      </c>
    </row>
    <row r="1024" s="2" customFormat="1">
      <c r="A1024" s="39"/>
      <c r="B1024" s="40"/>
      <c r="C1024" s="41"/>
      <c r="D1024" s="237" t="s">
        <v>168</v>
      </c>
      <c r="E1024" s="41"/>
      <c r="F1024" s="238" t="s">
        <v>1466</v>
      </c>
      <c r="G1024" s="41"/>
      <c r="H1024" s="41"/>
      <c r="I1024" s="234"/>
      <c r="J1024" s="41"/>
      <c r="K1024" s="41"/>
      <c r="L1024" s="45"/>
      <c r="M1024" s="235"/>
      <c r="N1024" s="236"/>
      <c r="O1024" s="92"/>
      <c r="P1024" s="92"/>
      <c r="Q1024" s="92"/>
      <c r="R1024" s="92"/>
      <c r="S1024" s="92"/>
      <c r="T1024" s="93"/>
      <c r="U1024" s="39"/>
      <c r="V1024" s="39"/>
      <c r="W1024" s="39"/>
      <c r="X1024" s="39"/>
      <c r="Y1024" s="39"/>
      <c r="Z1024" s="39"/>
      <c r="AA1024" s="39"/>
      <c r="AB1024" s="39"/>
      <c r="AC1024" s="39"/>
      <c r="AD1024" s="39"/>
      <c r="AE1024" s="39"/>
      <c r="AT1024" s="18" t="s">
        <v>168</v>
      </c>
      <c r="AU1024" s="18" t="s">
        <v>164</v>
      </c>
    </row>
    <row r="1025" s="15" customFormat="1">
      <c r="A1025" s="15"/>
      <c r="B1025" s="271"/>
      <c r="C1025" s="272"/>
      <c r="D1025" s="232" t="s">
        <v>170</v>
      </c>
      <c r="E1025" s="273" t="s">
        <v>1</v>
      </c>
      <c r="F1025" s="274" t="s">
        <v>1467</v>
      </c>
      <c r="G1025" s="272"/>
      <c r="H1025" s="273" t="s">
        <v>1</v>
      </c>
      <c r="I1025" s="275"/>
      <c r="J1025" s="272"/>
      <c r="K1025" s="272"/>
      <c r="L1025" s="276"/>
      <c r="M1025" s="277"/>
      <c r="N1025" s="278"/>
      <c r="O1025" s="278"/>
      <c r="P1025" s="278"/>
      <c r="Q1025" s="278"/>
      <c r="R1025" s="278"/>
      <c r="S1025" s="278"/>
      <c r="T1025" s="279"/>
      <c r="U1025" s="15"/>
      <c r="V1025" s="15"/>
      <c r="W1025" s="15"/>
      <c r="X1025" s="15"/>
      <c r="Y1025" s="15"/>
      <c r="Z1025" s="15"/>
      <c r="AA1025" s="15"/>
      <c r="AB1025" s="15"/>
      <c r="AC1025" s="15"/>
      <c r="AD1025" s="15"/>
      <c r="AE1025" s="15"/>
      <c r="AT1025" s="280" t="s">
        <v>170</v>
      </c>
      <c r="AU1025" s="280" t="s">
        <v>164</v>
      </c>
      <c r="AV1025" s="15" t="s">
        <v>84</v>
      </c>
      <c r="AW1025" s="15" t="s">
        <v>33</v>
      </c>
      <c r="AX1025" s="15" t="s">
        <v>76</v>
      </c>
      <c r="AY1025" s="280" t="s">
        <v>156</v>
      </c>
    </row>
    <row r="1026" s="13" customFormat="1">
      <c r="A1026" s="13"/>
      <c r="B1026" s="239"/>
      <c r="C1026" s="240"/>
      <c r="D1026" s="232" t="s">
        <v>170</v>
      </c>
      <c r="E1026" s="241" t="s">
        <v>1</v>
      </c>
      <c r="F1026" s="242" t="s">
        <v>701</v>
      </c>
      <c r="G1026" s="240"/>
      <c r="H1026" s="243">
        <v>52.539999999999999</v>
      </c>
      <c r="I1026" s="244"/>
      <c r="J1026" s="240"/>
      <c r="K1026" s="240"/>
      <c r="L1026" s="245"/>
      <c r="M1026" s="246"/>
      <c r="N1026" s="247"/>
      <c r="O1026" s="247"/>
      <c r="P1026" s="247"/>
      <c r="Q1026" s="247"/>
      <c r="R1026" s="247"/>
      <c r="S1026" s="247"/>
      <c r="T1026" s="248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9" t="s">
        <v>170</v>
      </c>
      <c r="AU1026" s="249" t="s">
        <v>164</v>
      </c>
      <c r="AV1026" s="13" t="s">
        <v>164</v>
      </c>
      <c r="AW1026" s="13" t="s">
        <v>33</v>
      </c>
      <c r="AX1026" s="13" t="s">
        <v>76</v>
      </c>
      <c r="AY1026" s="249" t="s">
        <v>156</v>
      </c>
    </row>
    <row r="1027" s="13" customFormat="1">
      <c r="A1027" s="13"/>
      <c r="B1027" s="239"/>
      <c r="C1027" s="240"/>
      <c r="D1027" s="232" t="s">
        <v>170</v>
      </c>
      <c r="E1027" s="241" t="s">
        <v>1</v>
      </c>
      <c r="F1027" s="242" t="s">
        <v>702</v>
      </c>
      <c r="G1027" s="240"/>
      <c r="H1027" s="243">
        <v>17.100000000000001</v>
      </c>
      <c r="I1027" s="244"/>
      <c r="J1027" s="240"/>
      <c r="K1027" s="240"/>
      <c r="L1027" s="245"/>
      <c r="M1027" s="246"/>
      <c r="N1027" s="247"/>
      <c r="O1027" s="247"/>
      <c r="P1027" s="247"/>
      <c r="Q1027" s="247"/>
      <c r="R1027" s="247"/>
      <c r="S1027" s="247"/>
      <c r="T1027" s="248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49" t="s">
        <v>170</v>
      </c>
      <c r="AU1027" s="249" t="s">
        <v>164</v>
      </c>
      <c r="AV1027" s="13" t="s">
        <v>164</v>
      </c>
      <c r="AW1027" s="13" t="s">
        <v>33</v>
      </c>
      <c r="AX1027" s="13" t="s">
        <v>76</v>
      </c>
      <c r="AY1027" s="249" t="s">
        <v>156</v>
      </c>
    </row>
    <row r="1028" s="13" customFormat="1">
      <c r="A1028" s="13"/>
      <c r="B1028" s="239"/>
      <c r="C1028" s="240"/>
      <c r="D1028" s="232" t="s">
        <v>170</v>
      </c>
      <c r="E1028" s="241" t="s">
        <v>1</v>
      </c>
      <c r="F1028" s="242" t="s">
        <v>703</v>
      </c>
      <c r="G1028" s="240"/>
      <c r="H1028" s="243">
        <v>17.100000000000001</v>
      </c>
      <c r="I1028" s="244"/>
      <c r="J1028" s="240"/>
      <c r="K1028" s="240"/>
      <c r="L1028" s="245"/>
      <c r="M1028" s="246"/>
      <c r="N1028" s="247"/>
      <c r="O1028" s="247"/>
      <c r="P1028" s="247"/>
      <c r="Q1028" s="247"/>
      <c r="R1028" s="247"/>
      <c r="S1028" s="247"/>
      <c r="T1028" s="248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49" t="s">
        <v>170</v>
      </c>
      <c r="AU1028" s="249" t="s">
        <v>164</v>
      </c>
      <c r="AV1028" s="13" t="s">
        <v>164</v>
      </c>
      <c r="AW1028" s="13" t="s">
        <v>33</v>
      </c>
      <c r="AX1028" s="13" t="s">
        <v>76</v>
      </c>
      <c r="AY1028" s="249" t="s">
        <v>156</v>
      </c>
    </row>
    <row r="1029" s="14" customFormat="1">
      <c r="A1029" s="14"/>
      <c r="B1029" s="250"/>
      <c r="C1029" s="251"/>
      <c r="D1029" s="232" t="s">
        <v>170</v>
      </c>
      <c r="E1029" s="252" t="s">
        <v>1</v>
      </c>
      <c r="F1029" s="253" t="s">
        <v>172</v>
      </c>
      <c r="G1029" s="251"/>
      <c r="H1029" s="254">
        <v>86.740000000000009</v>
      </c>
      <c r="I1029" s="255"/>
      <c r="J1029" s="251"/>
      <c r="K1029" s="251"/>
      <c r="L1029" s="256"/>
      <c r="M1029" s="257"/>
      <c r="N1029" s="258"/>
      <c r="O1029" s="258"/>
      <c r="P1029" s="258"/>
      <c r="Q1029" s="258"/>
      <c r="R1029" s="258"/>
      <c r="S1029" s="258"/>
      <c r="T1029" s="259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60" t="s">
        <v>170</v>
      </c>
      <c r="AU1029" s="260" t="s">
        <v>164</v>
      </c>
      <c r="AV1029" s="14" t="s">
        <v>163</v>
      </c>
      <c r="AW1029" s="14" t="s">
        <v>33</v>
      </c>
      <c r="AX1029" s="14" t="s">
        <v>84</v>
      </c>
      <c r="AY1029" s="260" t="s">
        <v>156</v>
      </c>
    </row>
    <row r="1030" s="2" customFormat="1" ht="24.15" customHeight="1">
      <c r="A1030" s="39"/>
      <c r="B1030" s="40"/>
      <c r="C1030" s="219" t="s">
        <v>1468</v>
      </c>
      <c r="D1030" s="219" t="s">
        <v>158</v>
      </c>
      <c r="E1030" s="220" t="s">
        <v>1469</v>
      </c>
      <c r="F1030" s="221" t="s">
        <v>1470</v>
      </c>
      <c r="G1030" s="222" t="s">
        <v>161</v>
      </c>
      <c r="H1030" s="223">
        <v>32.159999999999997</v>
      </c>
      <c r="I1030" s="224"/>
      <c r="J1030" s="225">
        <f>ROUND(I1030*H1030,2)</f>
        <v>0</v>
      </c>
      <c r="K1030" s="221" t="s">
        <v>162</v>
      </c>
      <c r="L1030" s="45"/>
      <c r="M1030" s="226" t="s">
        <v>1</v>
      </c>
      <c r="N1030" s="227" t="s">
        <v>42</v>
      </c>
      <c r="O1030" s="92"/>
      <c r="P1030" s="228">
        <f>O1030*H1030</f>
        <v>0</v>
      </c>
      <c r="Q1030" s="228">
        <v>0</v>
      </c>
      <c r="R1030" s="228">
        <f>Q1030*H1030</f>
        <v>0</v>
      </c>
      <c r="S1030" s="228">
        <v>0</v>
      </c>
      <c r="T1030" s="229">
        <f>S1030*H1030</f>
        <v>0</v>
      </c>
      <c r="U1030" s="39"/>
      <c r="V1030" s="39"/>
      <c r="W1030" s="39"/>
      <c r="X1030" s="39"/>
      <c r="Y1030" s="39"/>
      <c r="Z1030" s="39"/>
      <c r="AA1030" s="39"/>
      <c r="AB1030" s="39"/>
      <c r="AC1030" s="39"/>
      <c r="AD1030" s="39"/>
      <c r="AE1030" s="39"/>
      <c r="AR1030" s="230" t="s">
        <v>273</v>
      </c>
      <c r="AT1030" s="230" t="s">
        <v>158</v>
      </c>
      <c r="AU1030" s="230" t="s">
        <v>164</v>
      </c>
      <c r="AY1030" s="18" t="s">
        <v>156</v>
      </c>
      <c r="BE1030" s="231">
        <f>IF(N1030="základní",J1030,0)</f>
        <v>0</v>
      </c>
      <c r="BF1030" s="231">
        <f>IF(N1030="snížená",J1030,0)</f>
        <v>0</v>
      </c>
      <c r="BG1030" s="231">
        <f>IF(N1030="zákl. přenesená",J1030,0)</f>
        <v>0</v>
      </c>
      <c r="BH1030" s="231">
        <f>IF(N1030="sníž. přenesená",J1030,0)</f>
        <v>0</v>
      </c>
      <c r="BI1030" s="231">
        <f>IF(N1030="nulová",J1030,0)</f>
        <v>0</v>
      </c>
      <c r="BJ1030" s="18" t="s">
        <v>164</v>
      </c>
      <c r="BK1030" s="231">
        <f>ROUND(I1030*H1030,2)</f>
        <v>0</v>
      </c>
      <c r="BL1030" s="18" t="s">
        <v>273</v>
      </c>
      <c r="BM1030" s="230" t="s">
        <v>1471</v>
      </c>
    </row>
    <row r="1031" s="2" customFormat="1">
      <c r="A1031" s="39"/>
      <c r="B1031" s="40"/>
      <c r="C1031" s="41"/>
      <c r="D1031" s="232" t="s">
        <v>166</v>
      </c>
      <c r="E1031" s="41"/>
      <c r="F1031" s="233" t="s">
        <v>1472</v>
      </c>
      <c r="G1031" s="41"/>
      <c r="H1031" s="41"/>
      <c r="I1031" s="234"/>
      <c r="J1031" s="41"/>
      <c r="K1031" s="41"/>
      <c r="L1031" s="45"/>
      <c r="M1031" s="235"/>
      <c r="N1031" s="236"/>
      <c r="O1031" s="92"/>
      <c r="P1031" s="92"/>
      <c r="Q1031" s="92"/>
      <c r="R1031" s="92"/>
      <c r="S1031" s="92"/>
      <c r="T1031" s="93"/>
      <c r="U1031" s="39"/>
      <c r="V1031" s="39"/>
      <c r="W1031" s="39"/>
      <c r="X1031" s="39"/>
      <c r="Y1031" s="39"/>
      <c r="Z1031" s="39"/>
      <c r="AA1031" s="39"/>
      <c r="AB1031" s="39"/>
      <c r="AC1031" s="39"/>
      <c r="AD1031" s="39"/>
      <c r="AE1031" s="39"/>
      <c r="AT1031" s="18" t="s">
        <v>166</v>
      </c>
      <c r="AU1031" s="18" t="s">
        <v>164</v>
      </c>
    </row>
    <row r="1032" s="2" customFormat="1">
      <c r="A1032" s="39"/>
      <c r="B1032" s="40"/>
      <c r="C1032" s="41"/>
      <c r="D1032" s="237" t="s">
        <v>168</v>
      </c>
      <c r="E1032" s="41"/>
      <c r="F1032" s="238" t="s">
        <v>1473</v>
      </c>
      <c r="G1032" s="41"/>
      <c r="H1032" s="41"/>
      <c r="I1032" s="234"/>
      <c r="J1032" s="41"/>
      <c r="K1032" s="41"/>
      <c r="L1032" s="45"/>
      <c r="M1032" s="235"/>
      <c r="N1032" s="236"/>
      <c r="O1032" s="92"/>
      <c r="P1032" s="92"/>
      <c r="Q1032" s="92"/>
      <c r="R1032" s="92"/>
      <c r="S1032" s="92"/>
      <c r="T1032" s="93"/>
      <c r="U1032" s="39"/>
      <c r="V1032" s="39"/>
      <c r="W1032" s="39"/>
      <c r="X1032" s="39"/>
      <c r="Y1032" s="39"/>
      <c r="Z1032" s="39"/>
      <c r="AA1032" s="39"/>
      <c r="AB1032" s="39"/>
      <c r="AC1032" s="39"/>
      <c r="AD1032" s="39"/>
      <c r="AE1032" s="39"/>
      <c r="AT1032" s="18" t="s">
        <v>168</v>
      </c>
      <c r="AU1032" s="18" t="s">
        <v>164</v>
      </c>
    </row>
    <row r="1033" s="13" customFormat="1">
      <c r="A1033" s="13"/>
      <c r="B1033" s="239"/>
      <c r="C1033" s="240"/>
      <c r="D1033" s="232" t="s">
        <v>170</v>
      </c>
      <c r="E1033" s="241" t="s">
        <v>1</v>
      </c>
      <c r="F1033" s="242" t="s">
        <v>1474</v>
      </c>
      <c r="G1033" s="240"/>
      <c r="H1033" s="243">
        <v>32.159999999999997</v>
      </c>
      <c r="I1033" s="244"/>
      <c r="J1033" s="240"/>
      <c r="K1033" s="240"/>
      <c r="L1033" s="245"/>
      <c r="M1033" s="246"/>
      <c r="N1033" s="247"/>
      <c r="O1033" s="247"/>
      <c r="P1033" s="247"/>
      <c r="Q1033" s="247"/>
      <c r="R1033" s="247"/>
      <c r="S1033" s="247"/>
      <c r="T1033" s="248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49" t="s">
        <v>170</v>
      </c>
      <c r="AU1033" s="249" t="s">
        <v>164</v>
      </c>
      <c r="AV1033" s="13" t="s">
        <v>164</v>
      </c>
      <c r="AW1033" s="13" t="s">
        <v>33</v>
      </c>
      <c r="AX1033" s="13" t="s">
        <v>76</v>
      </c>
      <c r="AY1033" s="249" t="s">
        <v>156</v>
      </c>
    </row>
    <row r="1034" s="14" customFormat="1">
      <c r="A1034" s="14"/>
      <c r="B1034" s="250"/>
      <c r="C1034" s="251"/>
      <c r="D1034" s="232" t="s">
        <v>170</v>
      </c>
      <c r="E1034" s="252" t="s">
        <v>1</v>
      </c>
      <c r="F1034" s="253" t="s">
        <v>172</v>
      </c>
      <c r="G1034" s="251"/>
      <c r="H1034" s="254">
        <v>32.159999999999997</v>
      </c>
      <c r="I1034" s="255"/>
      <c r="J1034" s="251"/>
      <c r="K1034" s="251"/>
      <c r="L1034" s="256"/>
      <c r="M1034" s="257"/>
      <c r="N1034" s="258"/>
      <c r="O1034" s="258"/>
      <c r="P1034" s="258"/>
      <c r="Q1034" s="258"/>
      <c r="R1034" s="258"/>
      <c r="S1034" s="258"/>
      <c r="T1034" s="259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60" t="s">
        <v>170</v>
      </c>
      <c r="AU1034" s="260" t="s">
        <v>164</v>
      </c>
      <c r="AV1034" s="14" t="s">
        <v>163</v>
      </c>
      <c r="AW1034" s="14" t="s">
        <v>33</v>
      </c>
      <c r="AX1034" s="14" t="s">
        <v>84</v>
      </c>
      <c r="AY1034" s="260" t="s">
        <v>156</v>
      </c>
    </row>
    <row r="1035" s="2" customFormat="1" ht="24.15" customHeight="1">
      <c r="A1035" s="39"/>
      <c r="B1035" s="40"/>
      <c r="C1035" s="261" t="s">
        <v>1475</v>
      </c>
      <c r="D1035" s="261" t="s">
        <v>241</v>
      </c>
      <c r="E1035" s="262" t="s">
        <v>1476</v>
      </c>
      <c r="F1035" s="263" t="s">
        <v>1477</v>
      </c>
      <c r="G1035" s="264" t="s">
        <v>161</v>
      </c>
      <c r="H1035" s="265">
        <v>35.375999999999998</v>
      </c>
      <c r="I1035" s="266"/>
      <c r="J1035" s="267">
        <f>ROUND(I1035*H1035,2)</f>
        <v>0</v>
      </c>
      <c r="K1035" s="263" t="s">
        <v>162</v>
      </c>
      <c r="L1035" s="268"/>
      <c r="M1035" s="269" t="s">
        <v>1</v>
      </c>
      <c r="N1035" s="270" t="s">
        <v>42</v>
      </c>
      <c r="O1035" s="92"/>
      <c r="P1035" s="228">
        <f>O1035*H1035</f>
        <v>0</v>
      </c>
      <c r="Q1035" s="228">
        <v>0.0093100000000000006</v>
      </c>
      <c r="R1035" s="228">
        <f>Q1035*H1035</f>
        <v>0.32935056000000001</v>
      </c>
      <c r="S1035" s="228">
        <v>0</v>
      </c>
      <c r="T1035" s="229">
        <f>S1035*H1035</f>
        <v>0</v>
      </c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R1035" s="230" t="s">
        <v>387</v>
      </c>
      <c r="AT1035" s="230" t="s">
        <v>241</v>
      </c>
      <c r="AU1035" s="230" t="s">
        <v>164</v>
      </c>
      <c r="AY1035" s="18" t="s">
        <v>156</v>
      </c>
      <c r="BE1035" s="231">
        <f>IF(N1035="základní",J1035,0)</f>
        <v>0</v>
      </c>
      <c r="BF1035" s="231">
        <f>IF(N1035="snížená",J1035,0)</f>
        <v>0</v>
      </c>
      <c r="BG1035" s="231">
        <f>IF(N1035="zákl. přenesená",J1035,0)</f>
        <v>0</v>
      </c>
      <c r="BH1035" s="231">
        <f>IF(N1035="sníž. přenesená",J1035,0)</f>
        <v>0</v>
      </c>
      <c r="BI1035" s="231">
        <f>IF(N1035="nulová",J1035,0)</f>
        <v>0</v>
      </c>
      <c r="BJ1035" s="18" t="s">
        <v>164</v>
      </c>
      <c r="BK1035" s="231">
        <f>ROUND(I1035*H1035,2)</f>
        <v>0</v>
      </c>
      <c r="BL1035" s="18" t="s">
        <v>273</v>
      </c>
      <c r="BM1035" s="230" t="s">
        <v>1478</v>
      </c>
    </row>
    <row r="1036" s="2" customFormat="1">
      <c r="A1036" s="39"/>
      <c r="B1036" s="40"/>
      <c r="C1036" s="41"/>
      <c r="D1036" s="232" t="s">
        <v>166</v>
      </c>
      <c r="E1036" s="41"/>
      <c r="F1036" s="233" t="s">
        <v>1477</v>
      </c>
      <c r="G1036" s="41"/>
      <c r="H1036" s="41"/>
      <c r="I1036" s="234"/>
      <c r="J1036" s="41"/>
      <c r="K1036" s="41"/>
      <c r="L1036" s="45"/>
      <c r="M1036" s="235"/>
      <c r="N1036" s="236"/>
      <c r="O1036" s="92"/>
      <c r="P1036" s="92"/>
      <c r="Q1036" s="92"/>
      <c r="R1036" s="92"/>
      <c r="S1036" s="92"/>
      <c r="T1036" s="93"/>
      <c r="U1036" s="39"/>
      <c r="V1036" s="39"/>
      <c r="W1036" s="39"/>
      <c r="X1036" s="39"/>
      <c r="Y1036" s="39"/>
      <c r="Z1036" s="39"/>
      <c r="AA1036" s="39"/>
      <c r="AB1036" s="39"/>
      <c r="AC1036" s="39"/>
      <c r="AD1036" s="39"/>
      <c r="AE1036" s="39"/>
      <c r="AT1036" s="18" t="s">
        <v>166</v>
      </c>
      <c r="AU1036" s="18" t="s">
        <v>164</v>
      </c>
    </row>
    <row r="1037" s="13" customFormat="1">
      <c r="A1037" s="13"/>
      <c r="B1037" s="239"/>
      <c r="C1037" s="240"/>
      <c r="D1037" s="232" t="s">
        <v>170</v>
      </c>
      <c r="E1037" s="240"/>
      <c r="F1037" s="242" t="s">
        <v>1479</v>
      </c>
      <c r="G1037" s="240"/>
      <c r="H1037" s="243">
        <v>35.375999999999998</v>
      </c>
      <c r="I1037" s="244"/>
      <c r="J1037" s="240"/>
      <c r="K1037" s="240"/>
      <c r="L1037" s="245"/>
      <c r="M1037" s="246"/>
      <c r="N1037" s="247"/>
      <c r="O1037" s="247"/>
      <c r="P1037" s="247"/>
      <c r="Q1037" s="247"/>
      <c r="R1037" s="247"/>
      <c r="S1037" s="247"/>
      <c r="T1037" s="248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49" t="s">
        <v>170</v>
      </c>
      <c r="AU1037" s="249" t="s">
        <v>164</v>
      </c>
      <c r="AV1037" s="13" t="s">
        <v>164</v>
      </c>
      <c r="AW1037" s="13" t="s">
        <v>4</v>
      </c>
      <c r="AX1037" s="13" t="s">
        <v>84</v>
      </c>
      <c r="AY1037" s="249" t="s">
        <v>156</v>
      </c>
    </row>
    <row r="1038" s="2" customFormat="1" ht="24.15" customHeight="1">
      <c r="A1038" s="39"/>
      <c r="B1038" s="40"/>
      <c r="C1038" s="219" t="s">
        <v>1480</v>
      </c>
      <c r="D1038" s="219" t="s">
        <v>158</v>
      </c>
      <c r="E1038" s="220" t="s">
        <v>1481</v>
      </c>
      <c r="F1038" s="221" t="s">
        <v>1482</v>
      </c>
      <c r="G1038" s="222" t="s">
        <v>991</v>
      </c>
      <c r="H1038" s="292"/>
      <c r="I1038" s="224"/>
      <c r="J1038" s="225">
        <f>ROUND(I1038*H1038,2)</f>
        <v>0</v>
      </c>
      <c r="K1038" s="221" t="s">
        <v>162</v>
      </c>
      <c r="L1038" s="45"/>
      <c r="M1038" s="226" t="s">
        <v>1</v>
      </c>
      <c r="N1038" s="227" t="s">
        <v>42</v>
      </c>
      <c r="O1038" s="92"/>
      <c r="P1038" s="228">
        <f>O1038*H1038</f>
        <v>0</v>
      </c>
      <c r="Q1038" s="228">
        <v>0</v>
      </c>
      <c r="R1038" s="228">
        <f>Q1038*H1038</f>
        <v>0</v>
      </c>
      <c r="S1038" s="228">
        <v>0</v>
      </c>
      <c r="T1038" s="229">
        <f>S1038*H1038</f>
        <v>0</v>
      </c>
      <c r="U1038" s="39"/>
      <c r="V1038" s="39"/>
      <c r="W1038" s="39"/>
      <c r="X1038" s="39"/>
      <c r="Y1038" s="39"/>
      <c r="Z1038" s="39"/>
      <c r="AA1038" s="39"/>
      <c r="AB1038" s="39"/>
      <c r="AC1038" s="39"/>
      <c r="AD1038" s="39"/>
      <c r="AE1038" s="39"/>
      <c r="AR1038" s="230" t="s">
        <v>273</v>
      </c>
      <c r="AT1038" s="230" t="s">
        <v>158</v>
      </c>
      <c r="AU1038" s="230" t="s">
        <v>164</v>
      </c>
      <c r="AY1038" s="18" t="s">
        <v>156</v>
      </c>
      <c r="BE1038" s="231">
        <f>IF(N1038="základní",J1038,0)</f>
        <v>0</v>
      </c>
      <c r="BF1038" s="231">
        <f>IF(N1038="snížená",J1038,0)</f>
        <v>0</v>
      </c>
      <c r="BG1038" s="231">
        <f>IF(N1038="zákl. přenesená",J1038,0)</f>
        <v>0</v>
      </c>
      <c r="BH1038" s="231">
        <f>IF(N1038="sníž. přenesená",J1038,0)</f>
        <v>0</v>
      </c>
      <c r="BI1038" s="231">
        <f>IF(N1038="nulová",J1038,0)</f>
        <v>0</v>
      </c>
      <c r="BJ1038" s="18" t="s">
        <v>164</v>
      </c>
      <c r="BK1038" s="231">
        <f>ROUND(I1038*H1038,2)</f>
        <v>0</v>
      </c>
      <c r="BL1038" s="18" t="s">
        <v>273</v>
      </c>
      <c r="BM1038" s="230" t="s">
        <v>1483</v>
      </c>
    </row>
    <row r="1039" s="2" customFormat="1">
      <c r="A1039" s="39"/>
      <c r="B1039" s="40"/>
      <c r="C1039" s="41"/>
      <c r="D1039" s="232" t="s">
        <v>166</v>
      </c>
      <c r="E1039" s="41"/>
      <c r="F1039" s="233" t="s">
        <v>1484</v>
      </c>
      <c r="G1039" s="41"/>
      <c r="H1039" s="41"/>
      <c r="I1039" s="234"/>
      <c r="J1039" s="41"/>
      <c r="K1039" s="41"/>
      <c r="L1039" s="45"/>
      <c r="M1039" s="235"/>
      <c r="N1039" s="236"/>
      <c r="O1039" s="92"/>
      <c r="P1039" s="92"/>
      <c r="Q1039" s="92"/>
      <c r="R1039" s="92"/>
      <c r="S1039" s="92"/>
      <c r="T1039" s="93"/>
      <c r="U1039" s="39"/>
      <c r="V1039" s="39"/>
      <c r="W1039" s="39"/>
      <c r="X1039" s="39"/>
      <c r="Y1039" s="39"/>
      <c r="Z1039" s="39"/>
      <c r="AA1039" s="39"/>
      <c r="AB1039" s="39"/>
      <c r="AC1039" s="39"/>
      <c r="AD1039" s="39"/>
      <c r="AE1039" s="39"/>
      <c r="AT1039" s="18" t="s">
        <v>166</v>
      </c>
      <c r="AU1039" s="18" t="s">
        <v>164</v>
      </c>
    </row>
    <row r="1040" s="2" customFormat="1">
      <c r="A1040" s="39"/>
      <c r="B1040" s="40"/>
      <c r="C1040" s="41"/>
      <c r="D1040" s="237" t="s">
        <v>168</v>
      </c>
      <c r="E1040" s="41"/>
      <c r="F1040" s="238" t="s">
        <v>1485</v>
      </c>
      <c r="G1040" s="41"/>
      <c r="H1040" s="41"/>
      <c r="I1040" s="234"/>
      <c r="J1040" s="41"/>
      <c r="K1040" s="41"/>
      <c r="L1040" s="45"/>
      <c r="M1040" s="235"/>
      <c r="N1040" s="236"/>
      <c r="O1040" s="92"/>
      <c r="P1040" s="92"/>
      <c r="Q1040" s="92"/>
      <c r="R1040" s="92"/>
      <c r="S1040" s="92"/>
      <c r="T1040" s="93"/>
      <c r="U1040" s="39"/>
      <c r="V1040" s="39"/>
      <c r="W1040" s="39"/>
      <c r="X1040" s="39"/>
      <c r="Y1040" s="39"/>
      <c r="Z1040" s="39"/>
      <c r="AA1040" s="39"/>
      <c r="AB1040" s="39"/>
      <c r="AC1040" s="39"/>
      <c r="AD1040" s="39"/>
      <c r="AE1040" s="39"/>
      <c r="AT1040" s="18" t="s">
        <v>168</v>
      </c>
      <c r="AU1040" s="18" t="s">
        <v>164</v>
      </c>
    </row>
    <row r="1041" s="12" customFormat="1" ht="22.8" customHeight="1">
      <c r="A1041" s="12"/>
      <c r="B1041" s="203"/>
      <c r="C1041" s="204"/>
      <c r="D1041" s="205" t="s">
        <v>75</v>
      </c>
      <c r="E1041" s="217" t="s">
        <v>1486</v>
      </c>
      <c r="F1041" s="217" t="s">
        <v>1487</v>
      </c>
      <c r="G1041" s="204"/>
      <c r="H1041" s="204"/>
      <c r="I1041" s="207"/>
      <c r="J1041" s="218">
        <f>BK1041</f>
        <v>0</v>
      </c>
      <c r="K1041" s="204"/>
      <c r="L1041" s="209"/>
      <c r="M1041" s="210"/>
      <c r="N1041" s="211"/>
      <c r="O1041" s="211"/>
      <c r="P1041" s="212">
        <f>SUM(P1042:P1092)</f>
        <v>0</v>
      </c>
      <c r="Q1041" s="211"/>
      <c r="R1041" s="212">
        <f>SUM(R1042:R1092)</f>
        <v>3.2771713999999998</v>
      </c>
      <c r="S1041" s="211"/>
      <c r="T1041" s="213">
        <f>SUM(T1042:T1092)</f>
        <v>0</v>
      </c>
      <c r="U1041" s="12"/>
      <c r="V1041" s="12"/>
      <c r="W1041" s="12"/>
      <c r="X1041" s="12"/>
      <c r="Y1041" s="12"/>
      <c r="Z1041" s="12"/>
      <c r="AA1041" s="12"/>
      <c r="AB1041" s="12"/>
      <c r="AC1041" s="12"/>
      <c r="AD1041" s="12"/>
      <c r="AE1041" s="12"/>
      <c r="AR1041" s="214" t="s">
        <v>164</v>
      </c>
      <c r="AT1041" s="215" t="s">
        <v>75</v>
      </c>
      <c r="AU1041" s="215" t="s">
        <v>84</v>
      </c>
      <c r="AY1041" s="214" t="s">
        <v>156</v>
      </c>
      <c r="BK1041" s="216">
        <f>SUM(BK1042:BK1092)</f>
        <v>0</v>
      </c>
    </row>
    <row r="1042" s="2" customFormat="1" ht="24.15" customHeight="1">
      <c r="A1042" s="39"/>
      <c r="B1042" s="40"/>
      <c r="C1042" s="219" t="s">
        <v>1488</v>
      </c>
      <c r="D1042" s="219" t="s">
        <v>158</v>
      </c>
      <c r="E1042" s="220" t="s">
        <v>1489</v>
      </c>
      <c r="F1042" s="221" t="s">
        <v>1490</v>
      </c>
      <c r="G1042" s="222" t="s">
        <v>161</v>
      </c>
      <c r="H1042" s="223">
        <v>104.69</v>
      </c>
      <c r="I1042" s="224"/>
      <c r="J1042" s="225">
        <f>ROUND(I1042*H1042,2)</f>
        <v>0</v>
      </c>
      <c r="K1042" s="221" t="s">
        <v>162</v>
      </c>
      <c r="L1042" s="45"/>
      <c r="M1042" s="226" t="s">
        <v>1</v>
      </c>
      <c r="N1042" s="227" t="s">
        <v>42</v>
      </c>
      <c r="O1042" s="92"/>
      <c r="P1042" s="228">
        <f>O1042*H1042</f>
        <v>0</v>
      </c>
      <c r="Q1042" s="228">
        <v>0.016920000000000001</v>
      </c>
      <c r="R1042" s="228">
        <f>Q1042*H1042</f>
        <v>1.7713548000000001</v>
      </c>
      <c r="S1042" s="228">
        <v>0</v>
      </c>
      <c r="T1042" s="229">
        <f>S1042*H1042</f>
        <v>0</v>
      </c>
      <c r="U1042" s="39"/>
      <c r="V1042" s="39"/>
      <c r="W1042" s="39"/>
      <c r="X1042" s="39"/>
      <c r="Y1042" s="39"/>
      <c r="Z1042" s="39"/>
      <c r="AA1042" s="39"/>
      <c r="AB1042" s="39"/>
      <c r="AC1042" s="39"/>
      <c r="AD1042" s="39"/>
      <c r="AE1042" s="39"/>
      <c r="AR1042" s="230" t="s">
        <v>273</v>
      </c>
      <c r="AT1042" s="230" t="s">
        <v>158</v>
      </c>
      <c r="AU1042" s="230" t="s">
        <v>164</v>
      </c>
      <c r="AY1042" s="18" t="s">
        <v>156</v>
      </c>
      <c r="BE1042" s="231">
        <f>IF(N1042="základní",J1042,0)</f>
        <v>0</v>
      </c>
      <c r="BF1042" s="231">
        <f>IF(N1042="snížená",J1042,0)</f>
        <v>0</v>
      </c>
      <c r="BG1042" s="231">
        <f>IF(N1042="zákl. přenesená",J1042,0)</f>
        <v>0</v>
      </c>
      <c r="BH1042" s="231">
        <f>IF(N1042="sníž. přenesená",J1042,0)</f>
        <v>0</v>
      </c>
      <c r="BI1042" s="231">
        <f>IF(N1042="nulová",J1042,0)</f>
        <v>0</v>
      </c>
      <c r="BJ1042" s="18" t="s">
        <v>164</v>
      </c>
      <c r="BK1042" s="231">
        <f>ROUND(I1042*H1042,2)</f>
        <v>0</v>
      </c>
      <c r="BL1042" s="18" t="s">
        <v>273</v>
      </c>
      <c r="BM1042" s="230" t="s">
        <v>1491</v>
      </c>
    </row>
    <row r="1043" s="2" customFormat="1">
      <c r="A1043" s="39"/>
      <c r="B1043" s="40"/>
      <c r="C1043" s="41"/>
      <c r="D1043" s="232" t="s">
        <v>166</v>
      </c>
      <c r="E1043" s="41"/>
      <c r="F1043" s="233" t="s">
        <v>1492</v>
      </c>
      <c r="G1043" s="41"/>
      <c r="H1043" s="41"/>
      <c r="I1043" s="234"/>
      <c r="J1043" s="41"/>
      <c r="K1043" s="41"/>
      <c r="L1043" s="45"/>
      <c r="M1043" s="235"/>
      <c r="N1043" s="236"/>
      <c r="O1043" s="92"/>
      <c r="P1043" s="92"/>
      <c r="Q1043" s="92"/>
      <c r="R1043" s="92"/>
      <c r="S1043" s="92"/>
      <c r="T1043" s="93"/>
      <c r="U1043" s="39"/>
      <c r="V1043" s="39"/>
      <c r="W1043" s="39"/>
      <c r="X1043" s="39"/>
      <c r="Y1043" s="39"/>
      <c r="Z1043" s="39"/>
      <c r="AA1043" s="39"/>
      <c r="AB1043" s="39"/>
      <c r="AC1043" s="39"/>
      <c r="AD1043" s="39"/>
      <c r="AE1043" s="39"/>
      <c r="AT1043" s="18" t="s">
        <v>166</v>
      </c>
      <c r="AU1043" s="18" t="s">
        <v>164</v>
      </c>
    </row>
    <row r="1044" s="2" customFormat="1">
      <c r="A1044" s="39"/>
      <c r="B1044" s="40"/>
      <c r="C1044" s="41"/>
      <c r="D1044" s="237" t="s">
        <v>168</v>
      </c>
      <c r="E1044" s="41"/>
      <c r="F1044" s="238" t="s">
        <v>1493</v>
      </c>
      <c r="G1044" s="41"/>
      <c r="H1044" s="41"/>
      <c r="I1044" s="234"/>
      <c r="J1044" s="41"/>
      <c r="K1044" s="41"/>
      <c r="L1044" s="45"/>
      <c r="M1044" s="235"/>
      <c r="N1044" s="236"/>
      <c r="O1044" s="92"/>
      <c r="P1044" s="92"/>
      <c r="Q1044" s="92"/>
      <c r="R1044" s="92"/>
      <c r="S1044" s="92"/>
      <c r="T1044" s="93"/>
      <c r="U1044" s="39"/>
      <c r="V1044" s="39"/>
      <c r="W1044" s="39"/>
      <c r="X1044" s="39"/>
      <c r="Y1044" s="39"/>
      <c r="Z1044" s="39"/>
      <c r="AA1044" s="39"/>
      <c r="AB1044" s="39"/>
      <c r="AC1044" s="39"/>
      <c r="AD1044" s="39"/>
      <c r="AE1044" s="39"/>
      <c r="AT1044" s="18" t="s">
        <v>168</v>
      </c>
      <c r="AU1044" s="18" t="s">
        <v>164</v>
      </c>
    </row>
    <row r="1045" s="13" customFormat="1">
      <c r="A1045" s="13"/>
      <c r="B1045" s="239"/>
      <c r="C1045" s="240"/>
      <c r="D1045" s="232" t="s">
        <v>170</v>
      </c>
      <c r="E1045" s="241" t="s">
        <v>1</v>
      </c>
      <c r="F1045" s="242" t="s">
        <v>1494</v>
      </c>
      <c r="G1045" s="240"/>
      <c r="H1045" s="243">
        <v>104.69</v>
      </c>
      <c r="I1045" s="244"/>
      <c r="J1045" s="240"/>
      <c r="K1045" s="240"/>
      <c r="L1045" s="245"/>
      <c r="M1045" s="246"/>
      <c r="N1045" s="247"/>
      <c r="O1045" s="247"/>
      <c r="P1045" s="247"/>
      <c r="Q1045" s="247"/>
      <c r="R1045" s="247"/>
      <c r="S1045" s="247"/>
      <c r="T1045" s="248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49" t="s">
        <v>170</v>
      </c>
      <c r="AU1045" s="249" t="s">
        <v>164</v>
      </c>
      <c r="AV1045" s="13" t="s">
        <v>164</v>
      </c>
      <c r="AW1045" s="13" t="s">
        <v>33</v>
      </c>
      <c r="AX1045" s="13" t="s">
        <v>76</v>
      </c>
      <c r="AY1045" s="249" t="s">
        <v>156</v>
      </c>
    </row>
    <row r="1046" s="14" customFormat="1">
      <c r="A1046" s="14"/>
      <c r="B1046" s="250"/>
      <c r="C1046" s="251"/>
      <c r="D1046" s="232" t="s">
        <v>170</v>
      </c>
      <c r="E1046" s="252" t="s">
        <v>1</v>
      </c>
      <c r="F1046" s="253" t="s">
        <v>172</v>
      </c>
      <c r="G1046" s="251"/>
      <c r="H1046" s="254">
        <v>104.69</v>
      </c>
      <c r="I1046" s="255"/>
      <c r="J1046" s="251"/>
      <c r="K1046" s="251"/>
      <c r="L1046" s="256"/>
      <c r="M1046" s="257"/>
      <c r="N1046" s="258"/>
      <c r="O1046" s="258"/>
      <c r="P1046" s="258"/>
      <c r="Q1046" s="258"/>
      <c r="R1046" s="258"/>
      <c r="S1046" s="258"/>
      <c r="T1046" s="259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60" t="s">
        <v>170</v>
      </c>
      <c r="AU1046" s="260" t="s">
        <v>164</v>
      </c>
      <c r="AV1046" s="14" t="s">
        <v>163</v>
      </c>
      <c r="AW1046" s="14" t="s">
        <v>33</v>
      </c>
      <c r="AX1046" s="14" t="s">
        <v>84</v>
      </c>
      <c r="AY1046" s="260" t="s">
        <v>156</v>
      </c>
    </row>
    <row r="1047" s="2" customFormat="1" ht="24.15" customHeight="1">
      <c r="A1047" s="39"/>
      <c r="B1047" s="40"/>
      <c r="C1047" s="219" t="s">
        <v>1495</v>
      </c>
      <c r="D1047" s="219" t="s">
        <v>158</v>
      </c>
      <c r="E1047" s="220" t="s">
        <v>1496</v>
      </c>
      <c r="F1047" s="221" t="s">
        <v>1497</v>
      </c>
      <c r="G1047" s="222" t="s">
        <v>161</v>
      </c>
      <c r="H1047" s="223">
        <v>7.3099999999999996</v>
      </c>
      <c r="I1047" s="224"/>
      <c r="J1047" s="225">
        <f>ROUND(I1047*H1047,2)</f>
        <v>0</v>
      </c>
      <c r="K1047" s="221" t="s">
        <v>162</v>
      </c>
      <c r="L1047" s="45"/>
      <c r="M1047" s="226" t="s">
        <v>1</v>
      </c>
      <c r="N1047" s="227" t="s">
        <v>42</v>
      </c>
      <c r="O1047" s="92"/>
      <c r="P1047" s="228">
        <f>O1047*H1047</f>
        <v>0</v>
      </c>
      <c r="Q1047" s="228">
        <v>0.013860000000000001</v>
      </c>
      <c r="R1047" s="228">
        <f>Q1047*H1047</f>
        <v>0.10131660000000001</v>
      </c>
      <c r="S1047" s="228">
        <v>0</v>
      </c>
      <c r="T1047" s="229">
        <f>S1047*H1047</f>
        <v>0</v>
      </c>
      <c r="U1047" s="39"/>
      <c r="V1047" s="39"/>
      <c r="W1047" s="39"/>
      <c r="X1047" s="39"/>
      <c r="Y1047" s="39"/>
      <c r="Z1047" s="39"/>
      <c r="AA1047" s="39"/>
      <c r="AB1047" s="39"/>
      <c r="AC1047" s="39"/>
      <c r="AD1047" s="39"/>
      <c r="AE1047" s="39"/>
      <c r="AR1047" s="230" t="s">
        <v>273</v>
      </c>
      <c r="AT1047" s="230" t="s">
        <v>158</v>
      </c>
      <c r="AU1047" s="230" t="s">
        <v>164</v>
      </c>
      <c r="AY1047" s="18" t="s">
        <v>156</v>
      </c>
      <c r="BE1047" s="231">
        <f>IF(N1047="základní",J1047,0)</f>
        <v>0</v>
      </c>
      <c r="BF1047" s="231">
        <f>IF(N1047="snížená",J1047,0)</f>
        <v>0</v>
      </c>
      <c r="BG1047" s="231">
        <f>IF(N1047="zákl. přenesená",J1047,0)</f>
        <v>0</v>
      </c>
      <c r="BH1047" s="231">
        <f>IF(N1047="sníž. přenesená",J1047,0)</f>
        <v>0</v>
      </c>
      <c r="BI1047" s="231">
        <f>IF(N1047="nulová",J1047,0)</f>
        <v>0</v>
      </c>
      <c r="BJ1047" s="18" t="s">
        <v>164</v>
      </c>
      <c r="BK1047" s="231">
        <f>ROUND(I1047*H1047,2)</f>
        <v>0</v>
      </c>
      <c r="BL1047" s="18" t="s">
        <v>273</v>
      </c>
      <c r="BM1047" s="230" t="s">
        <v>1498</v>
      </c>
    </row>
    <row r="1048" s="2" customFormat="1">
      <c r="A1048" s="39"/>
      <c r="B1048" s="40"/>
      <c r="C1048" s="41"/>
      <c r="D1048" s="232" t="s">
        <v>166</v>
      </c>
      <c r="E1048" s="41"/>
      <c r="F1048" s="233" t="s">
        <v>1499</v>
      </c>
      <c r="G1048" s="41"/>
      <c r="H1048" s="41"/>
      <c r="I1048" s="234"/>
      <c r="J1048" s="41"/>
      <c r="K1048" s="41"/>
      <c r="L1048" s="45"/>
      <c r="M1048" s="235"/>
      <c r="N1048" s="236"/>
      <c r="O1048" s="92"/>
      <c r="P1048" s="92"/>
      <c r="Q1048" s="92"/>
      <c r="R1048" s="92"/>
      <c r="S1048" s="92"/>
      <c r="T1048" s="93"/>
      <c r="U1048" s="39"/>
      <c r="V1048" s="39"/>
      <c r="W1048" s="39"/>
      <c r="X1048" s="39"/>
      <c r="Y1048" s="39"/>
      <c r="Z1048" s="39"/>
      <c r="AA1048" s="39"/>
      <c r="AB1048" s="39"/>
      <c r="AC1048" s="39"/>
      <c r="AD1048" s="39"/>
      <c r="AE1048" s="39"/>
      <c r="AT1048" s="18" t="s">
        <v>166</v>
      </c>
      <c r="AU1048" s="18" t="s">
        <v>164</v>
      </c>
    </row>
    <row r="1049" s="2" customFormat="1">
      <c r="A1049" s="39"/>
      <c r="B1049" s="40"/>
      <c r="C1049" s="41"/>
      <c r="D1049" s="237" t="s">
        <v>168</v>
      </c>
      <c r="E1049" s="41"/>
      <c r="F1049" s="238" t="s">
        <v>1500</v>
      </c>
      <c r="G1049" s="41"/>
      <c r="H1049" s="41"/>
      <c r="I1049" s="234"/>
      <c r="J1049" s="41"/>
      <c r="K1049" s="41"/>
      <c r="L1049" s="45"/>
      <c r="M1049" s="235"/>
      <c r="N1049" s="236"/>
      <c r="O1049" s="92"/>
      <c r="P1049" s="92"/>
      <c r="Q1049" s="92"/>
      <c r="R1049" s="92"/>
      <c r="S1049" s="92"/>
      <c r="T1049" s="93"/>
      <c r="U1049" s="39"/>
      <c r="V1049" s="39"/>
      <c r="W1049" s="39"/>
      <c r="X1049" s="39"/>
      <c r="Y1049" s="39"/>
      <c r="Z1049" s="39"/>
      <c r="AA1049" s="39"/>
      <c r="AB1049" s="39"/>
      <c r="AC1049" s="39"/>
      <c r="AD1049" s="39"/>
      <c r="AE1049" s="39"/>
      <c r="AT1049" s="18" t="s">
        <v>168</v>
      </c>
      <c r="AU1049" s="18" t="s">
        <v>164</v>
      </c>
    </row>
    <row r="1050" s="13" customFormat="1">
      <c r="A1050" s="13"/>
      <c r="B1050" s="239"/>
      <c r="C1050" s="240"/>
      <c r="D1050" s="232" t="s">
        <v>170</v>
      </c>
      <c r="E1050" s="241" t="s">
        <v>1</v>
      </c>
      <c r="F1050" s="242" t="s">
        <v>1501</v>
      </c>
      <c r="G1050" s="240"/>
      <c r="H1050" s="243">
        <v>7.3099999999999996</v>
      </c>
      <c r="I1050" s="244"/>
      <c r="J1050" s="240"/>
      <c r="K1050" s="240"/>
      <c r="L1050" s="245"/>
      <c r="M1050" s="246"/>
      <c r="N1050" s="247"/>
      <c r="O1050" s="247"/>
      <c r="P1050" s="247"/>
      <c r="Q1050" s="247"/>
      <c r="R1050" s="247"/>
      <c r="S1050" s="247"/>
      <c r="T1050" s="248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49" t="s">
        <v>170</v>
      </c>
      <c r="AU1050" s="249" t="s">
        <v>164</v>
      </c>
      <c r="AV1050" s="13" t="s">
        <v>164</v>
      </c>
      <c r="AW1050" s="13" t="s">
        <v>33</v>
      </c>
      <c r="AX1050" s="13" t="s">
        <v>76</v>
      </c>
      <c r="AY1050" s="249" t="s">
        <v>156</v>
      </c>
    </row>
    <row r="1051" s="14" customFormat="1">
      <c r="A1051" s="14"/>
      <c r="B1051" s="250"/>
      <c r="C1051" s="251"/>
      <c r="D1051" s="232" t="s">
        <v>170</v>
      </c>
      <c r="E1051" s="252" t="s">
        <v>1</v>
      </c>
      <c r="F1051" s="253" t="s">
        <v>172</v>
      </c>
      <c r="G1051" s="251"/>
      <c r="H1051" s="254">
        <v>7.3099999999999996</v>
      </c>
      <c r="I1051" s="255"/>
      <c r="J1051" s="251"/>
      <c r="K1051" s="251"/>
      <c r="L1051" s="256"/>
      <c r="M1051" s="257"/>
      <c r="N1051" s="258"/>
      <c r="O1051" s="258"/>
      <c r="P1051" s="258"/>
      <c r="Q1051" s="258"/>
      <c r="R1051" s="258"/>
      <c r="S1051" s="258"/>
      <c r="T1051" s="259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60" t="s">
        <v>170</v>
      </c>
      <c r="AU1051" s="260" t="s">
        <v>164</v>
      </c>
      <c r="AV1051" s="14" t="s">
        <v>163</v>
      </c>
      <c r="AW1051" s="14" t="s">
        <v>33</v>
      </c>
      <c r="AX1051" s="14" t="s">
        <v>84</v>
      </c>
      <c r="AY1051" s="260" t="s">
        <v>156</v>
      </c>
    </row>
    <row r="1052" s="2" customFormat="1" ht="24.15" customHeight="1">
      <c r="A1052" s="39"/>
      <c r="B1052" s="40"/>
      <c r="C1052" s="219" t="s">
        <v>1502</v>
      </c>
      <c r="D1052" s="219" t="s">
        <v>158</v>
      </c>
      <c r="E1052" s="220" t="s">
        <v>1503</v>
      </c>
      <c r="F1052" s="221" t="s">
        <v>1504</v>
      </c>
      <c r="G1052" s="222" t="s">
        <v>161</v>
      </c>
      <c r="H1052" s="223">
        <v>112</v>
      </c>
      <c r="I1052" s="224"/>
      <c r="J1052" s="225">
        <f>ROUND(I1052*H1052,2)</f>
        <v>0</v>
      </c>
      <c r="K1052" s="221" t="s">
        <v>162</v>
      </c>
      <c r="L1052" s="45"/>
      <c r="M1052" s="226" t="s">
        <v>1</v>
      </c>
      <c r="N1052" s="227" t="s">
        <v>42</v>
      </c>
      <c r="O1052" s="92"/>
      <c r="P1052" s="228">
        <f>O1052*H1052</f>
        <v>0</v>
      </c>
      <c r="Q1052" s="228">
        <v>0.00035</v>
      </c>
      <c r="R1052" s="228">
        <f>Q1052*H1052</f>
        <v>0.039199999999999999</v>
      </c>
      <c r="S1052" s="228">
        <v>0</v>
      </c>
      <c r="T1052" s="229">
        <f>S1052*H1052</f>
        <v>0</v>
      </c>
      <c r="U1052" s="39"/>
      <c r="V1052" s="39"/>
      <c r="W1052" s="39"/>
      <c r="X1052" s="39"/>
      <c r="Y1052" s="39"/>
      <c r="Z1052" s="39"/>
      <c r="AA1052" s="39"/>
      <c r="AB1052" s="39"/>
      <c r="AC1052" s="39"/>
      <c r="AD1052" s="39"/>
      <c r="AE1052" s="39"/>
      <c r="AR1052" s="230" t="s">
        <v>273</v>
      </c>
      <c r="AT1052" s="230" t="s">
        <v>158</v>
      </c>
      <c r="AU1052" s="230" t="s">
        <v>164</v>
      </c>
      <c r="AY1052" s="18" t="s">
        <v>156</v>
      </c>
      <c r="BE1052" s="231">
        <f>IF(N1052="základní",J1052,0)</f>
        <v>0</v>
      </c>
      <c r="BF1052" s="231">
        <f>IF(N1052="snížená",J1052,0)</f>
        <v>0</v>
      </c>
      <c r="BG1052" s="231">
        <f>IF(N1052="zákl. přenesená",J1052,0)</f>
        <v>0</v>
      </c>
      <c r="BH1052" s="231">
        <f>IF(N1052="sníž. přenesená",J1052,0)</f>
        <v>0</v>
      </c>
      <c r="BI1052" s="231">
        <f>IF(N1052="nulová",J1052,0)</f>
        <v>0</v>
      </c>
      <c r="BJ1052" s="18" t="s">
        <v>164</v>
      </c>
      <c r="BK1052" s="231">
        <f>ROUND(I1052*H1052,2)</f>
        <v>0</v>
      </c>
      <c r="BL1052" s="18" t="s">
        <v>273</v>
      </c>
      <c r="BM1052" s="230" t="s">
        <v>1505</v>
      </c>
    </row>
    <row r="1053" s="2" customFormat="1">
      <c r="A1053" s="39"/>
      <c r="B1053" s="40"/>
      <c r="C1053" s="41"/>
      <c r="D1053" s="232" t="s">
        <v>166</v>
      </c>
      <c r="E1053" s="41"/>
      <c r="F1053" s="233" t="s">
        <v>1506</v>
      </c>
      <c r="G1053" s="41"/>
      <c r="H1053" s="41"/>
      <c r="I1053" s="234"/>
      <c r="J1053" s="41"/>
      <c r="K1053" s="41"/>
      <c r="L1053" s="45"/>
      <c r="M1053" s="235"/>
      <c r="N1053" s="236"/>
      <c r="O1053" s="92"/>
      <c r="P1053" s="92"/>
      <c r="Q1053" s="92"/>
      <c r="R1053" s="92"/>
      <c r="S1053" s="92"/>
      <c r="T1053" s="93"/>
      <c r="U1053" s="39"/>
      <c r="V1053" s="39"/>
      <c r="W1053" s="39"/>
      <c r="X1053" s="39"/>
      <c r="Y1053" s="39"/>
      <c r="Z1053" s="39"/>
      <c r="AA1053" s="39"/>
      <c r="AB1053" s="39"/>
      <c r="AC1053" s="39"/>
      <c r="AD1053" s="39"/>
      <c r="AE1053" s="39"/>
      <c r="AT1053" s="18" t="s">
        <v>166</v>
      </c>
      <c r="AU1053" s="18" t="s">
        <v>164</v>
      </c>
    </row>
    <row r="1054" s="2" customFormat="1">
      <c r="A1054" s="39"/>
      <c r="B1054" s="40"/>
      <c r="C1054" s="41"/>
      <c r="D1054" s="237" t="s">
        <v>168</v>
      </c>
      <c r="E1054" s="41"/>
      <c r="F1054" s="238" t="s">
        <v>1507</v>
      </c>
      <c r="G1054" s="41"/>
      <c r="H1054" s="41"/>
      <c r="I1054" s="234"/>
      <c r="J1054" s="41"/>
      <c r="K1054" s="41"/>
      <c r="L1054" s="45"/>
      <c r="M1054" s="235"/>
      <c r="N1054" s="236"/>
      <c r="O1054" s="92"/>
      <c r="P1054" s="92"/>
      <c r="Q1054" s="92"/>
      <c r="R1054" s="92"/>
      <c r="S1054" s="92"/>
      <c r="T1054" s="93"/>
      <c r="U1054" s="39"/>
      <c r="V1054" s="39"/>
      <c r="W1054" s="39"/>
      <c r="X1054" s="39"/>
      <c r="Y1054" s="39"/>
      <c r="Z1054" s="39"/>
      <c r="AA1054" s="39"/>
      <c r="AB1054" s="39"/>
      <c r="AC1054" s="39"/>
      <c r="AD1054" s="39"/>
      <c r="AE1054" s="39"/>
      <c r="AT1054" s="18" t="s">
        <v>168</v>
      </c>
      <c r="AU1054" s="18" t="s">
        <v>164</v>
      </c>
    </row>
    <row r="1055" s="2" customFormat="1" ht="16.5" customHeight="1">
      <c r="A1055" s="39"/>
      <c r="B1055" s="40"/>
      <c r="C1055" s="261" t="s">
        <v>1508</v>
      </c>
      <c r="D1055" s="261" t="s">
        <v>241</v>
      </c>
      <c r="E1055" s="262" t="s">
        <v>1509</v>
      </c>
      <c r="F1055" s="263" t="s">
        <v>1510</v>
      </c>
      <c r="G1055" s="264" t="s">
        <v>256</v>
      </c>
      <c r="H1055" s="265">
        <v>160</v>
      </c>
      <c r="I1055" s="266"/>
      <c r="J1055" s="267">
        <f>ROUND(I1055*H1055,2)</f>
        <v>0</v>
      </c>
      <c r="K1055" s="263" t="s">
        <v>162</v>
      </c>
      <c r="L1055" s="268"/>
      <c r="M1055" s="269" t="s">
        <v>1</v>
      </c>
      <c r="N1055" s="270" t="s">
        <v>42</v>
      </c>
      <c r="O1055" s="92"/>
      <c r="P1055" s="228">
        <f>O1055*H1055</f>
        <v>0</v>
      </c>
      <c r="Q1055" s="228">
        <v>0.00054000000000000001</v>
      </c>
      <c r="R1055" s="228">
        <f>Q1055*H1055</f>
        <v>0.086400000000000005</v>
      </c>
      <c r="S1055" s="228">
        <v>0</v>
      </c>
      <c r="T1055" s="229">
        <f>S1055*H1055</f>
        <v>0</v>
      </c>
      <c r="U1055" s="39"/>
      <c r="V1055" s="39"/>
      <c r="W1055" s="39"/>
      <c r="X1055" s="39"/>
      <c r="Y1055" s="39"/>
      <c r="Z1055" s="39"/>
      <c r="AA1055" s="39"/>
      <c r="AB1055" s="39"/>
      <c r="AC1055" s="39"/>
      <c r="AD1055" s="39"/>
      <c r="AE1055" s="39"/>
      <c r="AR1055" s="230" t="s">
        <v>387</v>
      </c>
      <c r="AT1055" s="230" t="s">
        <v>241</v>
      </c>
      <c r="AU1055" s="230" t="s">
        <v>164</v>
      </c>
      <c r="AY1055" s="18" t="s">
        <v>156</v>
      </c>
      <c r="BE1055" s="231">
        <f>IF(N1055="základní",J1055,0)</f>
        <v>0</v>
      </c>
      <c r="BF1055" s="231">
        <f>IF(N1055="snížená",J1055,0)</f>
        <v>0</v>
      </c>
      <c r="BG1055" s="231">
        <f>IF(N1055="zákl. přenesená",J1055,0)</f>
        <v>0</v>
      </c>
      <c r="BH1055" s="231">
        <f>IF(N1055="sníž. přenesená",J1055,0)</f>
        <v>0</v>
      </c>
      <c r="BI1055" s="231">
        <f>IF(N1055="nulová",J1055,0)</f>
        <v>0</v>
      </c>
      <c r="BJ1055" s="18" t="s">
        <v>164</v>
      </c>
      <c r="BK1055" s="231">
        <f>ROUND(I1055*H1055,2)</f>
        <v>0</v>
      </c>
      <c r="BL1055" s="18" t="s">
        <v>273</v>
      </c>
      <c r="BM1055" s="230" t="s">
        <v>1511</v>
      </c>
    </row>
    <row r="1056" s="2" customFormat="1">
      <c r="A1056" s="39"/>
      <c r="B1056" s="40"/>
      <c r="C1056" s="41"/>
      <c r="D1056" s="232" t="s">
        <v>166</v>
      </c>
      <c r="E1056" s="41"/>
      <c r="F1056" s="233" t="s">
        <v>1512</v>
      </c>
      <c r="G1056" s="41"/>
      <c r="H1056" s="41"/>
      <c r="I1056" s="234"/>
      <c r="J1056" s="41"/>
      <c r="K1056" s="41"/>
      <c r="L1056" s="45"/>
      <c r="M1056" s="235"/>
      <c r="N1056" s="236"/>
      <c r="O1056" s="92"/>
      <c r="P1056" s="92"/>
      <c r="Q1056" s="92"/>
      <c r="R1056" s="92"/>
      <c r="S1056" s="92"/>
      <c r="T1056" s="93"/>
      <c r="U1056" s="39"/>
      <c r="V1056" s="39"/>
      <c r="W1056" s="39"/>
      <c r="X1056" s="39"/>
      <c r="Y1056" s="39"/>
      <c r="Z1056" s="39"/>
      <c r="AA1056" s="39"/>
      <c r="AB1056" s="39"/>
      <c r="AC1056" s="39"/>
      <c r="AD1056" s="39"/>
      <c r="AE1056" s="39"/>
      <c r="AT1056" s="18" t="s">
        <v>166</v>
      </c>
      <c r="AU1056" s="18" t="s">
        <v>164</v>
      </c>
    </row>
    <row r="1057" s="13" customFormat="1">
      <c r="A1057" s="13"/>
      <c r="B1057" s="239"/>
      <c r="C1057" s="240"/>
      <c r="D1057" s="232" t="s">
        <v>170</v>
      </c>
      <c r="E1057" s="241" t="s">
        <v>1</v>
      </c>
      <c r="F1057" s="242" t="s">
        <v>1513</v>
      </c>
      <c r="G1057" s="240"/>
      <c r="H1057" s="243">
        <v>160</v>
      </c>
      <c r="I1057" s="244"/>
      <c r="J1057" s="240"/>
      <c r="K1057" s="240"/>
      <c r="L1057" s="245"/>
      <c r="M1057" s="246"/>
      <c r="N1057" s="247"/>
      <c r="O1057" s="247"/>
      <c r="P1057" s="247"/>
      <c r="Q1057" s="247"/>
      <c r="R1057" s="247"/>
      <c r="S1057" s="247"/>
      <c r="T1057" s="248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49" t="s">
        <v>170</v>
      </c>
      <c r="AU1057" s="249" t="s">
        <v>164</v>
      </c>
      <c r="AV1057" s="13" t="s">
        <v>164</v>
      </c>
      <c r="AW1057" s="13" t="s">
        <v>33</v>
      </c>
      <c r="AX1057" s="13" t="s">
        <v>76</v>
      </c>
      <c r="AY1057" s="249" t="s">
        <v>156</v>
      </c>
    </row>
    <row r="1058" s="14" customFormat="1">
      <c r="A1058" s="14"/>
      <c r="B1058" s="250"/>
      <c r="C1058" s="251"/>
      <c r="D1058" s="232" t="s">
        <v>170</v>
      </c>
      <c r="E1058" s="252" t="s">
        <v>1</v>
      </c>
      <c r="F1058" s="253" t="s">
        <v>172</v>
      </c>
      <c r="G1058" s="251"/>
      <c r="H1058" s="254">
        <v>160</v>
      </c>
      <c r="I1058" s="255"/>
      <c r="J1058" s="251"/>
      <c r="K1058" s="251"/>
      <c r="L1058" s="256"/>
      <c r="M1058" s="257"/>
      <c r="N1058" s="258"/>
      <c r="O1058" s="258"/>
      <c r="P1058" s="258"/>
      <c r="Q1058" s="258"/>
      <c r="R1058" s="258"/>
      <c r="S1058" s="258"/>
      <c r="T1058" s="259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60" t="s">
        <v>170</v>
      </c>
      <c r="AU1058" s="260" t="s">
        <v>164</v>
      </c>
      <c r="AV1058" s="14" t="s">
        <v>163</v>
      </c>
      <c r="AW1058" s="14" t="s">
        <v>33</v>
      </c>
      <c r="AX1058" s="14" t="s">
        <v>84</v>
      </c>
      <c r="AY1058" s="260" t="s">
        <v>156</v>
      </c>
    </row>
    <row r="1059" s="2" customFormat="1" ht="16.5" customHeight="1">
      <c r="A1059" s="39"/>
      <c r="B1059" s="40"/>
      <c r="C1059" s="219" t="s">
        <v>1514</v>
      </c>
      <c r="D1059" s="219" t="s">
        <v>158</v>
      </c>
      <c r="E1059" s="220" t="s">
        <v>1515</v>
      </c>
      <c r="F1059" s="221" t="s">
        <v>1516</v>
      </c>
      <c r="G1059" s="222" t="s">
        <v>161</v>
      </c>
      <c r="H1059" s="223">
        <v>112</v>
      </c>
      <c r="I1059" s="224"/>
      <c r="J1059" s="225">
        <f>ROUND(I1059*H1059,2)</f>
        <v>0</v>
      </c>
      <c r="K1059" s="221" t="s">
        <v>162</v>
      </c>
      <c r="L1059" s="45"/>
      <c r="M1059" s="226" t="s">
        <v>1</v>
      </c>
      <c r="N1059" s="227" t="s">
        <v>42</v>
      </c>
      <c r="O1059" s="92"/>
      <c r="P1059" s="228">
        <f>O1059*H1059</f>
        <v>0</v>
      </c>
      <c r="Q1059" s="228">
        <v>0.00010000000000000001</v>
      </c>
      <c r="R1059" s="228">
        <f>Q1059*H1059</f>
        <v>0.0112</v>
      </c>
      <c r="S1059" s="228">
        <v>0</v>
      </c>
      <c r="T1059" s="229">
        <f>S1059*H1059</f>
        <v>0</v>
      </c>
      <c r="U1059" s="39"/>
      <c r="V1059" s="39"/>
      <c r="W1059" s="39"/>
      <c r="X1059" s="39"/>
      <c r="Y1059" s="39"/>
      <c r="Z1059" s="39"/>
      <c r="AA1059" s="39"/>
      <c r="AB1059" s="39"/>
      <c r="AC1059" s="39"/>
      <c r="AD1059" s="39"/>
      <c r="AE1059" s="39"/>
      <c r="AR1059" s="230" t="s">
        <v>273</v>
      </c>
      <c r="AT1059" s="230" t="s">
        <v>158</v>
      </c>
      <c r="AU1059" s="230" t="s">
        <v>164</v>
      </c>
      <c r="AY1059" s="18" t="s">
        <v>156</v>
      </c>
      <c r="BE1059" s="231">
        <f>IF(N1059="základní",J1059,0)</f>
        <v>0</v>
      </c>
      <c r="BF1059" s="231">
        <f>IF(N1059="snížená",J1059,0)</f>
        <v>0</v>
      </c>
      <c r="BG1059" s="231">
        <f>IF(N1059="zákl. přenesená",J1059,0)</f>
        <v>0</v>
      </c>
      <c r="BH1059" s="231">
        <f>IF(N1059="sníž. přenesená",J1059,0)</f>
        <v>0</v>
      </c>
      <c r="BI1059" s="231">
        <f>IF(N1059="nulová",J1059,0)</f>
        <v>0</v>
      </c>
      <c r="BJ1059" s="18" t="s">
        <v>164</v>
      </c>
      <c r="BK1059" s="231">
        <f>ROUND(I1059*H1059,2)</f>
        <v>0</v>
      </c>
      <c r="BL1059" s="18" t="s">
        <v>273</v>
      </c>
      <c r="BM1059" s="230" t="s">
        <v>1517</v>
      </c>
    </row>
    <row r="1060" s="2" customFormat="1">
      <c r="A1060" s="39"/>
      <c r="B1060" s="40"/>
      <c r="C1060" s="41"/>
      <c r="D1060" s="232" t="s">
        <v>166</v>
      </c>
      <c r="E1060" s="41"/>
      <c r="F1060" s="233" t="s">
        <v>1518</v>
      </c>
      <c r="G1060" s="41"/>
      <c r="H1060" s="41"/>
      <c r="I1060" s="234"/>
      <c r="J1060" s="41"/>
      <c r="K1060" s="41"/>
      <c r="L1060" s="45"/>
      <c r="M1060" s="235"/>
      <c r="N1060" s="236"/>
      <c r="O1060" s="92"/>
      <c r="P1060" s="92"/>
      <c r="Q1060" s="92"/>
      <c r="R1060" s="92"/>
      <c r="S1060" s="92"/>
      <c r="T1060" s="93"/>
      <c r="U1060" s="39"/>
      <c r="V1060" s="39"/>
      <c r="W1060" s="39"/>
      <c r="X1060" s="39"/>
      <c r="Y1060" s="39"/>
      <c r="Z1060" s="39"/>
      <c r="AA1060" s="39"/>
      <c r="AB1060" s="39"/>
      <c r="AC1060" s="39"/>
      <c r="AD1060" s="39"/>
      <c r="AE1060" s="39"/>
      <c r="AT1060" s="18" t="s">
        <v>166</v>
      </c>
      <c r="AU1060" s="18" t="s">
        <v>164</v>
      </c>
    </row>
    <row r="1061" s="2" customFormat="1">
      <c r="A1061" s="39"/>
      <c r="B1061" s="40"/>
      <c r="C1061" s="41"/>
      <c r="D1061" s="237" t="s">
        <v>168</v>
      </c>
      <c r="E1061" s="41"/>
      <c r="F1061" s="238" t="s">
        <v>1519</v>
      </c>
      <c r="G1061" s="41"/>
      <c r="H1061" s="41"/>
      <c r="I1061" s="234"/>
      <c r="J1061" s="41"/>
      <c r="K1061" s="41"/>
      <c r="L1061" s="45"/>
      <c r="M1061" s="235"/>
      <c r="N1061" s="236"/>
      <c r="O1061" s="92"/>
      <c r="P1061" s="92"/>
      <c r="Q1061" s="92"/>
      <c r="R1061" s="92"/>
      <c r="S1061" s="92"/>
      <c r="T1061" s="93"/>
      <c r="U1061" s="39"/>
      <c r="V1061" s="39"/>
      <c r="W1061" s="39"/>
      <c r="X1061" s="39"/>
      <c r="Y1061" s="39"/>
      <c r="Z1061" s="39"/>
      <c r="AA1061" s="39"/>
      <c r="AB1061" s="39"/>
      <c r="AC1061" s="39"/>
      <c r="AD1061" s="39"/>
      <c r="AE1061" s="39"/>
      <c r="AT1061" s="18" t="s">
        <v>168</v>
      </c>
      <c r="AU1061" s="18" t="s">
        <v>164</v>
      </c>
    </row>
    <row r="1062" s="2" customFormat="1" ht="16.5" customHeight="1">
      <c r="A1062" s="39"/>
      <c r="B1062" s="40"/>
      <c r="C1062" s="219" t="s">
        <v>1520</v>
      </c>
      <c r="D1062" s="219" t="s">
        <v>158</v>
      </c>
      <c r="E1062" s="220" t="s">
        <v>1521</v>
      </c>
      <c r="F1062" s="221" t="s">
        <v>1522</v>
      </c>
      <c r="G1062" s="222" t="s">
        <v>161</v>
      </c>
      <c r="H1062" s="223">
        <v>112</v>
      </c>
      <c r="I1062" s="224"/>
      <c r="J1062" s="225">
        <f>ROUND(I1062*H1062,2)</f>
        <v>0</v>
      </c>
      <c r="K1062" s="221" t="s">
        <v>162</v>
      </c>
      <c r="L1062" s="45"/>
      <c r="M1062" s="226" t="s">
        <v>1</v>
      </c>
      <c r="N1062" s="227" t="s">
        <v>42</v>
      </c>
      <c r="O1062" s="92"/>
      <c r="P1062" s="228">
        <f>O1062*H1062</f>
        <v>0</v>
      </c>
      <c r="Q1062" s="228">
        <v>0</v>
      </c>
      <c r="R1062" s="228">
        <f>Q1062*H1062</f>
        <v>0</v>
      </c>
      <c r="S1062" s="228">
        <v>0</v>
      </c>
      <c r="T1062" s="229">
        <f>S1062*H1062</f>
        <v>0</v>
      </c>
      <c r="U1062" s="39"/>
      <c r="V1062" s="39"/>
      <c r="W1062" s="39"/>
      <c r="X1062" s="39"/>
      <c r="Y1062" s="39"/>
      <c r="Z1062" s="39"/>
      <c r="AA1062" s="39"/>
      <c r="AB1062" s="39"/>
      <c r="AC1062" s="39"/>
      <c r="AD1062" s="39"/>
      <c r="AE1062" s="39"/>
      <c r="AR1062" s="230" t="s">
        <v>273</v>
      </c>
      <c r="AT1062" s="230" t="s">
        <v>158</v>
      </c>
      <c r="AU1062" s="230" t="s">
        <v>164</v>
      </c>
      <c r="AY1062" s="18" t="s">
        <v>156</v>
      </c>
      <c r="BE1062" s="231">
        <f>IF(N1062="základní",J1062,0)</f>
        <v>0</v>
      </c>
      <c r="BF1062" s="231">
        <f>IF(N1062="snížená",J1062,0)</f>
        <v>0</v>
      </c>
      <c r="BG1062" s="231">
        <f>IF(N1062="zákl. přenesená",J1062,0)</f>
        <v>0</v>
      </c>
      <c r="BH1062" s="231">
        <f>IF(N1062="sníž. přenesená",J1062,0)</f>
        <v>0</v>
      </c>
      <c r="BI1062" s="231">
        <f>IF(N1062="nulová",J1062,0)</f>
        <v>0</v>
      </c>
      <c r="BJ1062" s="18" t="s">
        <v>164</v>
      </c>
      <c r="BK1062" s="231">
        <f>ROUND(I1062*H1062,2)</f>
        <v>0</v>
      </c>
      <c r="BL1062" s="18" t="s">
        <v>273</v>
      </c>
      <c r="BM1062" s="230" t="s">
        <v>1523</v>
      </c>
    </row>
    <row r="1063" s="2" customFormat="1">
      <c r="A1063" s="39"/>
      <c r="B1063" s="40"/>
      <c r="C1063" s="41"/>
      <c r="D1063" s="232" t="s">
        <v>166</v>
      </c>
      <c r="E1063" s="41"/>
      <c r="F1063" s="233" t="s">
        <v>1524</v>
      </c>
      <c r="G1063" s="41"/>
      <c r="H1063" s="41"/>
      <c r="I1063" s="234"/>
      <c r="J1063" s="41"/>
      <c r="K1063" s="41"/>
      <c r="L1063" s="45"/>
      <c r="M1063" s="235"/>
      <c r="N1063" s="236"/>
      <c r="O1063" s="92"/>
      <c r="P1063" s="92"/>
      <c r="Q1063" s="92"/>
      <c r="R1063" s="92"/>
      <c r="S1063" s="92"/>
      <c r="T1063" s="93"/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T1063" s="18" t="s">
        <v>166</v>
      </c>
      <c r="AU1063" s="18" t="s">
        <v>164</v>
      </c>
    </row>
    <row r="1064" s="2" customFormat="1">
      <c r="A1064" s="39"/>
      <c r="B1064" s="40"/>
      <c r="C1064" s="41"/>
      <c r="D1064" s="237" t="s">
        <v>168</v>
      </c>
      <c r="E1064" s="41"/>
      <c r="F1064" s="238" t="s">
        <v>1525</v>
      </c>
      <c r="G1064" s="41"/>
      <c r="H1064" s="41"/>
      <c r="I1064" s="234"/>
      <c r="J1064" s="41"/>
      <c r="K1064" s="41"/>
      <c r="L1064" s="45"/>
      <c r="M1064" s="235"/>
      <c r="N1064" s="236"/>
      <c r="O1064" s="92"/>
      <c r="P1064" s="92"/>
      <c r="Q1064" s="92"/>
      <c r="R1064" s="92"/>
      <c r="S1064" s="92"/>
      <c r="T1064" s="93"/>
      <c r="U1064" s="39"/>
      <c r="V1064" s="39"/>
      <c r="W1064" s="39"/>
      <c r="X1064" s="39"/>
      <c r="Y1064" s="39"/>
      <c r="Z1064" s="39"/>
      <c r="AA1064" s="39"/>
      <c r="AB1064" s="39"/>
      <c r="AC1064" s="39"/>
      <c r="AD1064" s="39"/>
      <c r="AE1064" s="39"/>
      <c r="AT1064" s="18" t="s">
        <v>168</v>
      </c>
      <c r="AU1064" s="18" t="s">
        <v>164</v>
      </c>
    </row>
    <row r="1065" s="13" customFormat="1">
      <c r="A1065" s="13"/>
      <c r="B1065" s="239"/>
      <c r="C1065" s="240"/>
      <c r="D1065" s="232" t="s">
        <v>170</v>
      </c>
      <c r="E1065" s="241" t="s">
        <v>1</v>
      </c>
      <c r="F1065" s="242" t="s">
        <v>1526</v>
      </c>
      <c r="G1065" s="240"/>
      <c r="H1065" s="243">
        <v>112</v>
      </c>
      <c r="I1065" s="244"/>
      <c r="J1065" s="240"/>
      <c r="K1065" s="240"/>
      <c r="L1065" s="245"/>
      <c r="M1065" s="246"/>
      <c r="N1065" s="247"/>
      <c r="O1065" s="247"/>
      <c r="P1065" s="247"/>
      <c r="Q1065" s="247"/>
      <c r="R1065" s="247"/>
      <c r="S1065" s="247"/>
      <c r="T1065" s="248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49" t="s">
        <v>170</v>
      </c>
      <c r="AU1065" s="249" t="s">
        <v>164</v>
      </c>
      <c r="AV1065" s="13" t="s">
        <v>164</v>
      </c>
      <c r="AW1065" s="13" t="s">
        <v>33</v>
      </c>
      <c r="AX1065" s="13" t="s">
        <v>76</v>
      </c>
      <c r="AY1065" s="249" t="s">
        <v>156</v>
      </c>
    </row>
    <row r="1066" s="14" customFormat="1">
      <c r="A1066" s="14"/>
      <c r="B1066" s="250"/>
      <c r="C1066" s="251"/>
      <c r="D1066" s="232" t="s">
        <v>170</v>
      </c>
      <c r="E1066" s="252" t="s">
        <v>1</v>
      </c>
      <c r="F1066" s="253" t="s">
        <v>172</v>
      </c>
      <c r="G1066" s="251"/>
      <c r="H1066" s="254">
        <v>112</v>
      </c>
      <c r="I1066" s="255"/>
      <c r="J1066" s="251"/>
      <c r="K1066" s="251"/>
      <c r="L1066" s="256"/>
      <c r="M1066" s="257"/>
      <c r="N1066" s="258"/>
      <c r="O1066" s="258"/>
      <c r="P1066" s="258"/>
      <c r="Q1066" s="258"/>
      <c r="R1066" s="258"/>
      <c r="S1066" s="258"/>
      <c r="T1066" s="259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60" t="s">
        <v>170</v>
      </c>
      <c r="AU1066" s="260" t="s">
        <v>164</v>
      </c>
      <c r="AV1066" s="14" t="s">
        <v>163</v>
      </c>
      <c r="AW1066" s="14" t="s">
        <v>33</v>
      </c>
      <c r="AX1066" s="14" t="s">
        <v>84</v>
      </c>
      <c r="AY1066" s="260" t="s">
        <v>156</v>
      </c>
    </row>
    <row r="1067" s="2" customFormat="1" ht="24.15" customHeight="1">
      <c r="A1067" s="39"/>
      <c r="B1067" s="40"/>
      <c r="C1067" s="261" t="s">
        <v>1527</v>
      </c>
      <c r="D1067" s="261" t="s">
        <v>241</v>
      </c>
      <c r="E1067" s="262" t="s">
        <v>1528</v>
      </c>
      <c r="F1067" s="263" t="s">
        <v>1529</v>
      </c>
      <c r="G1067" s="264" t="s">
        <v>161</v>
      </c>
      <c r="H1067" s="265">
        <v>140</v>
      </c>
      <c r="I1067" s="266"/>
      <c r="J1067" s="267">
        <f>ROUND(I1067*H1067,2)</f>
        <v>0</v>
      </c>
      <c r="K1067" s="263" t="s">
        <v>162</v>
      </c>
      <c r="L1067" s="268"/>
      <c r="M1067" s="269" t="s">
        <v>1</v>
      </c>
      <c r="N1067" s="270" t="s">
        <v>42</v>
      </c>
      <c r="O1067" s="92"/>
      <c r="P1067" s="228">
        <f>O1067*H1067</f>
        <v>0</v>
      </c>
      <c r="Q1067" s="228">
        <v>0.00011</v>
      </c>
      <c r="R1067" s="228">
        <f>Q1067*H1067</f>
        <v>0.015400000000000001</v>
      </c>
      <c r="S1067" s="228">
        <v>0</v>
      </c>
      <c r="T1067" s="229">
        <f>S1067*H1067</f>
        <v>0</v>
      </c>
      <c r="U1067" s="39"/>
      <c r="V1067" s="39"/>
      <c r="W1067" s="39"/>
      <c r="X1067" s="39"/>
      <c r="Y1067" s="39"/>
      <c r="Z1067" s="39"/>
      <c r="AA1067" s="39"/>
      <c r="AB1067" s="39"/>
      <c r="AC1067" s="39"/>
      <c r="AD1067" s="39"/>
      <c r="AE1067" s="39"/>
      <c r="AR1067" s="230" t="s">
        <v>387</v>
      </c>
      <c r="AT1067" s="230" t="s">
        <v>241</v>
      </c>
      <c r="AU1067" s="230" t="s">
        <v>164</v>
      </c>
      <c r="AY1067" s="18" t="s">
        <v>156</v>
      </c>
      <c r="BE1067" s="231">
        <f>IF(N1067="základní",J1067,0)</f>
        <v>0</v>
      </c>
      <c r="BF1067" s="231">
        <f>IF(N1067="snížená",J1067,0)</f>
        <v>0</v>
      </c>
      <c r="BG1067" s="231">
        <f>IF(N1067="zákl. přenesená",J1067,0)</f>
        <v>0</v>
      </c>
      <c r="BH1067" s="231">
        <f>IF(N1067="sníž. přenesená",J1067,0)</f>
        <v>0</v>
      </c>
      <c r="BI1067" s="231">
        <f>IF(N1067="nulová",J1067,0)</f>
        <v>0</v>
      </c>
      <c r="BJ1067" s="18" t="s">
        <v>164</v>
      </c>
      <c r="BK1067" s="231">
        <f>ROUND(I1067*H1067,2)</f>
        <v>0</v>
      </c>
      <c r="BL1067" s="18" t="s">
        <v>273</v>
      </c>
      <c r="BM1067" s="230" t="s">
        <v>1530</v>
      </c>
    </row>
    <row r="1068" s="2" customFormat="1">
      <c r="A1068" s="39"/>
      <c r="B1068" s="40"/>
      <c r="C1068" s="41"/>
      <c r="D1068" s="232" t="s">
        <v>166</v>
      </c>
      <c r="E1068" s="41"/>
      <c r="F1068" s="233" t="s">
        <v>1529</v>
      </c>
      <c r="G1068" s="41"/>
      <c r="H1068" s="41"/>
      <c r="I1068" s="234"/>
      <c r="J1068" s="41"/>
      <c r="K1068" s="41"/>
      <c r="L1068" s="45"/>
      <c r="M1068" s="235"/>
      <c r="N1068" s="236"/>
      <c r="O1068" s="92"/>
      <c r="P1068" s="92"/>
      <c r="Q1068" s="92"/>
      <c r="R1068" s="92"/>
      <c r="S1068" s="92"/>
      <c r="T1068" s="93"/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T1068" s="18" t="s">
        <v>166</v>
      </c>
      <c r="AU1068" s="18" t="s">
        <v>164</v>
      </c>
    </row>
    <row r="1069" s="13" customFormat="1">
      <c r="A1069" s="13"/>
      <c r="B1069" s="239"/>
      <c r="C1069" s="240"/>
      <c r="D1069" s="232" t="s">
        <v>170</v>
      </c>
      <c r="E1069" s="240"/>
      <c r="F1069" s="242" t="s">
        <v>1531</v>
      </c>
      <c r="G1069" s="240"/>
      <c r="H1069" s="243">
        <v>140</v>
      </c>
      <c r="I1069" s="244"/>
      <c r="J1069" s="240"/>
      <c r="K1069" s="240"/>
      <c r="L1069" s="245"/>
      <c r="M1069" s="246"/>
      <c r="N1069" s="247"/>
      <c r="O1069" s="247"/>
      <c r="P1069" s="247"/>
      <c r="Q1069" s="247"/>
      <c r="R1069" s="247"/>
      <c r="S1069" s="247"/>
      <c r="T1069" s="248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49" t="s">
        <v>170</v>
      </c>
      <c r="AU1069" s="249" t="s">
        <v>164</v>
      </c>
      <c r="AV1069" s="13" t="s">
        <v>164</v>
      </c>
      <c r="AW1069" s="13" t="s">
        <v>4</v>
      </c>
      <c r="AX1069" s="13" t="s">
        <v>84</v>
      </c>
      <c r="AY1069" s="249" t="s">
        <v>156</v>
      </c>
    </row>
    <row r="1070" s="2" customFormat="1" ht="21.75" customHeight="1">
      <c r="A1070" s="39"/>
      <c r="B1070" s="40"/>
      <c r="C1070" s="219" t="s">
        <v>1532</v>
      </c>
      <c r="D1070" s="219" t="s">
        <v>158</v>
      </c>
      <c r="E1070" s="220" t="s">
        <v>1533</v>
      </c>
      <c r="F1070" s="221" t="s">
        <v>1534</v>
      </c>
      <c r="G1070" s="222" t="s">
        <v>161</v>
      </c>
      <c r="H1070" s="223">
        <v>270</v>
      </c>
      <c r="I1070" s="224"/>
      <c r="J1070" s="225">
        <f>ROUND(I1070*H1070,2)</f>
        <v>0</v>
      </c>
      <c r="K1070" s="221" t="s">
        <v>162</v>
      </c>
      <c r="L1070" s="45"/>
      <c r="M1070" s="226" t="s">
        <v>1</v>
      </c>
      <c r="N1070" s="227" t="s">
        <v>42</v>
      </c>
      <c r="O1070" s="92"/>
      <c r="P1070" s="228">
        <f>O1070*H1070</f>
        <v>0</v>
      </c>
      <c r="Q1070" s="228">
        <v>0</v>
      </c>
      <c r="R1070" s="228">
        <f>Q1070*H1070</f>
        <v>0</v>
      </c>
      <c r="S1070" s="228">
        <v>0</v>
      </c>
      <c r="T1070" s="229">
        <f>S1070*H1070</f>
        <v>0</v>
      </c>
      <c r="U1070" s="39"/>
      <c r="V1070" s="39"/>
      <c r="W1070" s="39"/>
      <c r="X1070" s="39"/>
      <c r="Y1070" s="39"/>
      <c r="Z1070" s="39"/>
      <c r="AA1070" s="39"/>
      <c r="AB1070" s="39"/>
      <c r="AC1070" s="39"/>
      <c r="AD1070" s="39"/>
      <c r="AE1070" s="39"/>
      <c r="AR1070" s="230" t="s">
        <v>273</v>
      </c>
      <c r="AT1070" s="230" t="s">
        <v>158</v>
      </c>
      <c r="AU1070" s="230" t="s">
        <v>164</v>
      </c>
      <c r="AY1070" s="18" t="s">
        <v>156</v>
      </c>
      <c r="BE1070" s="231">
        <f>IF(N1070="základní",J1070,0)</f>
        <v>0</v>
      </c>
      <c r="BF1070" s="231">
        <f>IF(N1070="snížená",J1070,0)</f>
        <v>0</v>
      </c>
      <c r="BG1070" s="231">
        <f>IF(N1070="zákl. přenesená",J1070,0)</f>
        <v>0</v>
      </c>
      <c r="BH1070" s="231">
        <f>IF(N1070="sníž. přenesená",J1070,0)</f>
        <v>0</v>
      </c>
      <c r="BI1070" s="231">
        <f>IF(N1070="nulová",J1070,0)</f>
        <v>0</v>
      </c>
      <c r="BJ1070" s="18" t="s">
        <v>164</v>
      </c>
      <c r="BK1070" s="231">
        <f>ROUND(I1070*H1070,2)</f>
        <v>0</v>
      </c>
      <c r="BL1070" s="18" t="s">
        <v>273</v>
      </c>
      <c r="BM1070" s="230" t="s">
        <v>1535</v>
      </c>
    </row>
    <row r="1071" s="2" customFormat="1">
      <c r="A1071" s="39"/>
      <c r="B1071" s="40"/>
      <c r="C1071" s="41"/>
      <c r="D1071" s="232" t="s">
        <v>166</v>
      </c>
      <c r="E1071" s="41"/>
      <c r="F1071" s="233" t="s">
        <v>1536</v>
      </c>
      <c r="G1071" s="41"/>
      <c r="H1071" s="41"/>
      <c r="I1071" s="234"/>
      <c r="J1071" s="41"/>
      <c r="K1071" s="41"/>
      <c r="L1071" s="45"/>
      <c r="M1071" s="235"/>
      <c r="N1071" s="236"/>
      <c r="O1071" s="92"/>
      <c r="P1071" s="92"/>
      <c r="Q1071" s="92"/>
      <c r="R1071" s="92"/>
      <c r="S1071" s="92"/>
      <c r="T1071" s="93"/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T1071" s="18" t="s">
        <v>166</v>
      </c>
      <c r="AU1071" s="18" t="s">
        <v>164</v>
      </c>
    </row>
    <row r="1072" s="2" customFormat="1">
      <c r="A1072" s="39"/>
      <c r="B1072" s="40"/>
      <c r="C1072" s="41"/>
      <c r="D1072" s="237" t="s">
        <v>168</v>
      </c>
      <c r="E1072" s="41"/>
      <c r="F1072" s="238" t="s">
        <v>1537</v>
      </c>
      <c r="G1072" s="41"/>
      <c r="H1072" s="41"/>
      <c r="I1072" s="234"/>
      <c r="J1072" s="41"/>
      <c r="K1072" s="41"/>
      <c r="L1072" s="45"/>
      <c r="M1072" s="235"/>
      <c r="N1072" s="236"/>
      <c r="O1072" s="92"/>
      <c r="P1072" s="92"/>
      <c r="Q1072" s="92"/>
      <c r="R1072" s="92"/>
      <c r="S1072" s="92"/>
      <c r="T1072" s="93"/>
      <c r="U1072" s="39"/>
      <c r="V1072" s="39"/>
      <c r="W1072" s="39"/>
      <c r="X1072" s="39"/>
      <c r="Y1072" s="39"/>
      <c r="Z1072" s="39"/>
      <c r="AA1072" s="39"/>
      <c r="AB1072" s="39"/>
      <c r="AC1072" s="39"/>
      <c r="AD1072" s="39"/>
      <c r="AE1072" s="39"/>
      <c r="AT1072" s="18" t="s">
        <v>168</v>
      </c>
      <c r="AU1072" s="18" t="s">
        <v>164</v>
      </c>
    </row>
    <row r="1073" s="13" customFormat="1">
      <c r="A1073" s="13"/>
      <c r="B1073" s="239"/>
      <c r="C1073" s="240"/>
      <c r="D1073" s="232" t="s">
        <v>170</v>
      </c>
      <c r="E1073" s="241" t="s">
        <v>1</v>
      </c>
      <c r="F1073" s="242" t="s">
        <v>1538</v>
      </c>
      <c r="G1073" s="240"/>
      <c r="H1073" s="243">
        <v>270</v>
      </c>
      <c r="I1073" s="244"/>
      <c r="J1073" s="240"/>
      <c r="K1073" s="240"/>
      <c r="L1073" s="245"/>
      <c r="M1073" s="246"/>
      <c r="N1073" s="247"/>
      <c r="O1073" s="247"/>
      <c r="P1073" s="247"/>
      <c r="Q1073" s="247"/>
      <c r="R1073" s="247"/>
      <c r="S1073" s="247"/>
      <c r="T1073" s="248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49" t="s">
        <v>170</v>
      </c>
      <c r="AU1073" s="249" t="s">
        <v>164</v>
      </c>
      <c r="AV1073" s="13" t="s">
        <v>164</v>
      </c>
      <c r="AW1073" s="13" t="s">
        <v>33</v>
      </c>
      <c r="AX1073" s="13" t="s">
        <v>76</v>
      </c>
      <c r="AY1073" s="249" t="s">
        <v>156</v>
      </c>
    </row>
    <row r="1074" s="14" customFormat="1">
      <c r="A1074" s="14"/>
      <c r="B1074" s="250"/>
      <c r="C1074" s="251"/>
      <c r="D1074" s="232" t="s">
        <v>170</v>
      </c>
      <c r="E1074" s="252" t="s">
        <v>1</v>
      </c>
      <c r="F1074" s="253" t="s">
        <v>172</v>
      </c>
      <c r="G1074" s="251"/>
      <c r="H1074" s="254">
        <v>270</v>
      </c>
      <c r="I1074" s="255"/>
      <c r="J1074" s="251"/>
      <c r="K1074" s="251"/>
      <c r="L1074" s="256"/>
      <c r="M1074" s="257"/>
      <c r="N1074" s="258"/>
      <c r="O1074" s="258"/>
      <c r="P1074" s="258"/>
      <c r="Q1074" s="258"/>
      <c r="R1074" s="258"/>
      <c r="S1074" s="258"/>
      <c r="T1074" s="259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60" t="s">
        <v>170</v>
      </c>
      <c r="AU1074" s="260" t="s">
        <v>164</v>
      </c>
      <c r="AV1074" s="14" t="s">
        <v>163</v>
      </c>
      <c r="AW1074" s="14" t="s">
        <v>33</v>
      </c>
      <c r="AX1074" s="14" t="s">
        <v>84</v>
      </c>
      <c r="AY1074" s="260" t="s">
        <v>156</v>
      </c>
    </row>
    <row r="1075" s="2" customFormat="1" ht="24.15" customHeight="1">
      <c r="A1075" s="39"/>
      <c r="B1075" s="40"/>
      <c r="C1075" s="261" t="s">
        <v>1539</v>
      </c>
      <c r="D1075" s="261" t="s">
        <v>241</v>
      </c>
      <c r="E1075" s="262" t="s">
        <v>1540</v>
      </c>
      <c r="F1075" s="263" t="s">
        <v>1541</v>
      </c>
      <c r="G1075" s="264" t="s">
        <v>161</v>
      </c>
      <c r="H1075" s="265">
        <v>137.69999999999999</v>
      </c>
      <c r="I1075" s="266"/>
      <c r="J1075" s="267">
        <f>ROUND(I1075*H1075,2)</f>
        <v>0</v>
      </c>
      <c r="K1075" s="263" t="s">
        <v>162</v>
      </c>
      <c r="L1075" s="268"/>
      <c r="M1075" s="269" t="s">
        <v>1</v>
      </c>
      <c r="N1075" s="270" t="s">
        <v>42</v>
      </c>
      <c r="O1075" s="92"/>
      <c r="P1075" s="228">
        <f>O1075*H1075</f>
        <v>0</v>
      </c>
      <c r="Q1075" s="228">
        <v>0.0041999999999999997</v>
      </c>
      <c r="R1075" s="228">
        <f>Q1075*H1075</f>
        <v>0.57833999999999997</v>
      </c>
      <c r="S1075" s="228">
        <v>0</v>
      </c>
      <c r="T1075" s="229">
        <f>S1075*H1075</f>
        <v>0</v>
      </c>
      <c r="U1075" s="39"/>
      <c r="V1075" s="39"/>
      <c r="W1075" s="39"/>
      <c r="X1075" s="39"/>
      <c r="Y1075" s="39"/>
      <c r="Z1075" s="39"/>
      <c r="AA1075" s="39"/>
      <c r="AB1075" s="39"/>
      <c r="AC1075" s="39"/>
      <c r="AD1075" s="39"/>
      <c r="AE1075" s="39"/>
      <c r="AR1075" s="230" t="s">
        <v>387</v>
      </c>
      <c r="AT1075" s="230" t="s">
        <v>241</v>
      </c>
      <c r="AU1075" s="230" t="s">
        <v>164</v>
      </c>
      <c r="AY1075" s="18" t="s">
        <v>156</v>
      </c>
      <c r="BE1075" s="231">
        <f>IF(N1075="základní",J1075,0)</f>
        <v>0</v>
      </c>
      <c r="BF1075" s="231">
        <f>IF(N1075="snížená",J1075,0)</f>
        <v>0</v>
      </c>
      <c r="BG1075" s="231">
        <f>IF(N1075="zákl. přenesená",J1075,0)</f>
        <v>0</v>
      </c>
      <c r="BH1075" s="231">
        <f>IF(N1075="sníž. přenesená",J1075,0)</f>
        <v>0</v>
      </c>
      <c r="BI1075" s="231">
        <f>IF(N1075="nulová",J1075,0)</f>
        <v>0</v>
      </c>
      <c r="BJ1075" s="18" t="s">
        <v>164</v>
      </c>
      <c r="BK1075" s="231">
        <f>ROUND(I1075*H1075,2)</f>
        <v>0</v>
      </c>
      <c r="BL1075" s="18" t="s">
        <v>273</v>
      </c>
      <c r="BM1075" s="230" t="s">
        <v>1542</v>
      </c>
    </row>
    <row r="1076" s="2" customFormat="1">
      <c r="A1076" s="39"/>
      <c r="B1076" s="40"/>
      <c r="C1076" s="41"/>
      <c r="D1076" s="232" t="s">
        <v>166</v>
      </c>
      <c r="E1076" s="41"/>
      <c r="F1076" s="233" t="s">
        <v>1541</v>
      </c>
      <c r="G1076" s="41"/>
      <c r="H1076" s="41"/>
      <c r="I1076" s="234"/>
      <c r="J1076" s="41"/>
      <c r="K1076" s="41"/>
      <c r="L1076" s="45"/>
      <c r="M1076" s="235"/>
      <c r="N1076" s="236"/>
      <c r="O1076" s="92"/>
      <c r="P1076" s="92"/>
      <c r="Q1076" s="92"/>
      <c r="R1076" s="92"/>
      <c r="S1076" s="92"/>
      <c r="T1076" s="93"/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T1076" s="18" t="s">
        <v>166</v>
      </c>
      <c r="AU1076" s="18" t="s">
        <v>164</v>
      </c>
    </row>
    <row r="1077" s="13" customFormat="1">
      <c r="A1077" s="13"/>
      <c r="B1077" s="239"/>
      <c r="C1077" s="240"/>
      <c r="D1077" s="232" t="s">
        <v>170</v>
      </c>
      <c r="E1077" s="241" t="s">
        <v>1</v>
      </c>
      <c r="F1077" s="242" t="s">
        <v>1543</v>
      </c>
      <c r="G1077" s="240"/>
      <c r="H1077" s="243">
        <v>135</v>
      </c>
      <c r="I1077" s="244"/>
      <c r="J1077" s="240"/>
      <c r="K1077" s="240"/>
      <c r="L1077" s="245"/>
      <c r="M1077" s="246"/>
      <c r="N1077" s="247"/>
      <c r="O1077" s="247"/>
      <c r="P1077" s="247"/>
      <c r="Q1077" s="247"/>
      <c r="R1077" s="247"/>
      <c r="S1077" s="247"/>
      <c r="T1077" s="248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49" t="s">
        <v>170</v>
      </c>
      <c r="AU1077" s="249" t="s">
        <v>164</v>
      </c>
      <c r="AV1077" s="13" t="s">
        <v>164</v>
      </c>
      <c r="AW1077" s="13" t="s">
        <v>33</v>
      </c>
      <c r="AX1077" s="13" t="s">
        <v>76</v>
      </c>
      <c r="AY1077" s="249" t="s">
        <v>156</v>
      </c>
    </row>
    <row r="1078" s="14" customFormat="1">
      <c r="A1078" s="14"/>
      <c r="B1078" s="250"/>
      <c r="C1078" s="251"/>
      <c r="D1078" s="232" t="s">
        <v>170</v>
      </c>
      <c r="E1078" s="252" t="s">
        <v>1</v>
      </c>
      <c r="F1078" s="253" t="s">
        <v>172</v>
      </c>
      <c r="G1078" s="251"/>
      <c r="H1078" s="254">
        <v>135</v>
      </c>
      <c r="I1078" s="255"/>
      <c r="J1078" s="251"/>
      <c r="K1078" s="251"/>
      <c r="L1078" s="256"/>
      <c r="M1078" s="257"/>
      <c r="N1078" s="258"/>
      <c r="O1078" s="258"/>
      <c r="P1078" s="258"/>
      <c r="Q1078" s="258"/>
      <c r="R1078" s="258"/>
      <c r="S1078" s="258"/>
      <c r="T1078" s="259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60" t="s">
        <v>170</v>
      </c>
      <c r="AU1078" s="260" t="s">
        <v>164</v>
      </c>
      <c r="AV1078" s="14" t="s">
        <v>163</v>
      </c>
      <c r="AW1078" s="14" t="s">
        <v>33</v>
      </c>
      <c r="AX1078" s="14" t="s">
        <v>84</v>
      </c>
      <c r="AY1078" s="260" t="s">
        <v>156</v>
      </c>
    </row>
    <row r="1079" s="13" customFormat="1">
      <c r="A1079" s="13"/>
      <c r="B1079" s="239"/>
      <c r="C1079" s="240"/>
      <c r="D1079" s="232" t="s">
        <v>170</v>
      </c>
      <c r="E1079" s="240"/>
      <c r="F1079" s="242" t="s">
        <v>1544</v>
      </c>
      <c r="G1079" s="240"/>
      <c r="H1079" s="243">
        <v>137.69999999999999</v>
      </c>
      <c r="I1079" s="244"/>
      <c r="J1079" s="240"/>
      <c r="K1079" s="240"/>
      <c r="L1079" s="245"/>
      <c r="M1079" s="246"/>
      <c r="N1079" s="247"/>
      <c r="O1079" s="247"/>
      <c r="P1079" s="247"/>
      <c r="Q1079" s="247"/>
      <c r="R1079" s="247"/>
      <c r="S1079" s="247"/>
      <c r="T1079" s="248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49" t="s">
        <v>170</v>
      </c>
      <c r="AU1079" s="249" t="s">
        <v>164</v>
      </c>
      <c r="AV1079" s="13" t="s">
        <v>164</v>
      </c>
      <c r="AW1079" s="13" t="s">
        <v>4</v>
      </c>
      <c r="AX1079" s="13" t="s">
        <v>84</v>
      </c>
      <c r="AY1079" s="249" t="s">
        <v>156</v>
      </c>
    </row>
    <row r="1080" s="2" customFormat="1" ht="24.15" customHeight="1">
      <c r="A1080" s="39"/>
      <c r="B1080" s="40"/>
      <c r="C1080" s="261" t="s">
        <v>1545</v>
      </c>
      <c r="D1080" s="261" t="s">
        <v>241</v>
      </c>
      <c r="E1080" s="262" t="s">
        <v>1546</v>
      </c>
      <c r="F1080" s="263" t="s">
        <v>1547</v>
      </c>
      <c r="G1080" s="264" t="s">
        <v>161</v>
      </c>
      <c r="H1080" s="265">
        <v>137.69999999999999</v>
      </c>
      <c r="I1080" s="266"/>
      <c r="J1080" s="267">
        <f>ROUND(I1080*H1080,2)</f>
        <v>0</v>
      </c>
      <c r="K1080" s="263" t="s">
        <v>162</v>
      </c>
      <c r="L1080" s="268"/>
      <c r="M1080" s="269" t="s">
        <v>1</v>
      </c>
      <c r="N1080" s="270" t="s">
        <v>42</v>
      </c>
      <c r="O1080" s="92"/>
      <c r="P1080" s="228">
        <f>O1080*H1080</f>
        <v>0</v>
      </c>
      <c r="Q1080" s="228">
        <v>0.0047999999999999996</v>
      </c>
      <c r="R1080" s="228">
        <f>Q1080*H1080</f>
        <v>0.66095999999999988</v>
      </c>
      <c r="S1080" s="228">
        <v>0</v>
      </c>
      <c r="T1080" s="229">
        <f>S1080*H1080</f>
        <v>0</v>
      </c>
      <c r="U1080" s="39"/>
      <c r="V1080" s="39"/>
      <c r="W1080" s="39"/>
      <c r="X1080" s="39"/>
      <c r="Y1080" s="39"/>
      <c r="Z1080" s="39"/>
      <c r="AA1080" s="39"/>
      <c r="AB1080" s="39"/>
      <c r="AC1080" s="39"/>
      <c r="AD1080" s="39"/>
      <c r="AE1080" s="39"/>
      <c r="AR1080" s="230" t="s">
        <v>387</v>
      </c>
      <c r="AT1080" s="230" t="s">
        <v>241</v>
      </c>
      <c r="AU1080" s="230" t="s">
        <v>164</v>
      </c>
      <c r="AY1080" s="18" t="s">
        <v>156</v>
      </c>
      <c r="BE1080" s="231">
        <f>IF(N1080="základní",J1080,0)</f>
        <v>0</v>
      </c>
      <c r="BF1080" s="231">
        <f>IF(N1080="snížená",J1080,0)</f>
        <v>0</v>
      </c>
      <c r="BG1080" s="231">
        <f>IF(N1080="zákl. přenesená",J1080,0)</f>
        <v>0</v>
      </c>
      <c r="BH1080" s="231">
        <f>IF(N1080="sníž. přenesená",J1080,0)</f>
        <v>0</v>
      </c>
      <c r="BI1080" s="231">
        <f>IF(N1080="nulová",J1080,0)</f>
        <v>0</v>
      </c>
      <c r="BJ1080" s="18" t="s">
        <v>164</v>
      </c>
      <c r="BK1080" s="231">
        <f>ROUND(I1080*H1080,2)</f>
        <v>0</v>
      </c>
      <c r="BL1080" s="18" t="s">
        <v>273</v>
      </c>
      <c r="BM1080" s="230" t="s">
        <v>1548</v>
      </c>
    </row>
    <row r="1081" s="2" customFormat="1">
      <c r="A1081" s="39"/>
      <c r="B1081" s="40"/>
      <c r="C1081" s="41"/>
      <c r="D1081" s="232" t="s">
        <v>166</v>
      </c>
      <c r="E1081" s="41"/>
      <c r="F1081" s="233" t="s">
        <v>1547</v>
      </c>
      <c r="G1081" s="41"/>
      <c r="H1081" s="41"/>
      <c r="I1081" s="234"/>
      <c r="J1081" s="41"/>
      <c r="K1081" s="41"/>
      <c r="L1081" s="45"/>
      <c r="M1081" s="235"/>
      <c r="N1081" s="236"/>
      <c r="O1081" s="92"/>
      <c r="P1081" s="92"/>
      <c r="Q1081" s="92"/>
      <c r="R1081" s="92"/>
      <c r="S1081" s="92"/>
      <c r="T1081" s="93"/>
      <c r="U1081" s="39"/>
      <c r="V1081" s="39"/>
      <c r="W1081" s="39"/>
      <c r="X1081" s="39"/>
      <c r="Y1081" s="39"/>
      <c r="Z1081" s="39"/>
      <c r="AA1081" s="39"/>
      <c r="AB1081" s="39"/>
      <c r="AC1081" s="39"/>
      <c r="AD1081" s="39"/>
      <c r="AE1081" s="39"/>
      <c r="AT1081" s="18" t="s">
        <v>166</v>
      </c>
      <c r="AU1081" s="18" t="s">
        <v>164</v>
      </c>
    </row>
    <row r="1082" s="13" customFormat="1">
      <c r="A1082" s="13"/>
      <c r="B1082" s="239"/>
      <c r="C1082" s="240"/>
      <c r="D1082" s="232" t="s">
        <v>170</v>
      </c>
      <c r="E1082" s="241" t="s">
        <v>1</v>
      </c>
      <c r="F1082" s="242" t="s">
        <v>1543</v>
      </c>
      <c r="G1082" s="240"/>
      <c r="H1082" s="243">
        <v>135</v>
      </c>
      <c r="I1082" s="244"/>
      <c r="J1082" s="240"/>
      <c r="K1082" s="240"/>
      <c r="L1082" s="245"/>
      <c r="M1082" s="246"/>
      <c r="N1082" s="247"/>
      <c r="O1082" s="247"/>
      <c r="P1082" s="247"/>
      <c r="Q1082" s="247"/>
      <c r="R1082" s="247"/>
      <c r="S1082" s="247"/>
      <c r="T1082" s="248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49" t="s">
        <v>170</v>
      </c>
      <c r="AU1082" s="249" t="s">
        <v>164</v>
      </c>
      <c r="AV1082" s="13" t="s">
        <v>164</v>
      </c>
      <c r="AW1082" s="13" t="s">
        <v>33</v>
      </c>
      <c r="AX1082" s="13" t="s">
        <v>76</v>
      </c>
      <c r="AY1082" s="249" t="s">
        <v>156</v>
      </c>
    </row>
    <row r="1083" s="14" customFormat="1">
      <c r="A1083" s="14"/>
      <c r="B1083" s="250"/>
      <c r="C1083" s="251"/>
      <c r="D1083" s="232" t="s">
        <v>170</v>
      </c>
      <c r="E1083" s="252" t="s">
        <v>1</v>
      </c>
      <c r="F1083" s="253" t="s">
        <v>172</v>
      </c>
      <c r="G1083" s="251"/>
      <c r="H1083" s="254">
        <v>135</v>
      </c>
      <c r="I1083" s="255"/>
      <c r="J1083" s="251"/>
      <c r="K1083" s="251"/>
      <c r="L1083" s="256"/>
      <c r="M1083" s="257"/>
      <c r="N1083" s="258"/>
      <c r="O1083" s="258"/>
      <c r="P1083" s="258"/>
      <c r="Q1083" s="258"/>
      <c r="R1083" s="258"/>
      <c r="S1083" s="258"/>
      <c r="T1083" s="259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60" t="s">
        <v>170</v>
      </c>
      <c r="AU1083" s="260" t="s">
        <v>164</v>
      </c>
      <c r="AV1083" s="14" t="s">
        <v>163</v>
      </c>
      <c r="AW1083" s="14" t="s">
        <v>33</v>
      </c>
      <c r="AX1083" s="14" t="s">
        <v>84</v>
      </c>
      <c r="AY1083" s="260" t="s">
        <v>156</v>
      </c>
    </row>
    <row r="1084" s="13" customFormat="1">
      <c r="A1084" s="13"/>
      <c r="B1084" s="239"/>
      <c r="C1084" s="240"/>
      <c r="D1084" s="232" t="s">
        <v>170</v>
      </c>
      <c r="E1084" s="240"/>
      <c r="F1084" s="242" t="s">
        <v>1544</v>
      </c>
      <c r="G1084" s="240"/>
      <c r="H1084" s="243">
        <v>137.69999999999999</v>
      </c>
      <c r="I1084" s="244"/>
      <c r="J1084" s="240"/>
      <c r="K1084" s="240"/>
      <c r="L1084" s="245"/>
      <c r="M1084" s="246"/>
      <c r="N1084" s="247"/>
      <c r="O1084" s="247"/>
      <c r="P1084" s="247"/>
      <c r="Q1084" s="247"/>
      <c r="R1084" s="247"/>
      <c r="S1084" s="247"/>
      <c r="T1084" s="248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49" t="s">
        <v>170</v>
      </c>
      <c r="AU1084" s="249" t="s">
        <v>164</v>
      </c>
      <c r="AV1084" s="13" t="s">
        <v>164</v>
      </c>
      <c r="AW1084" s="13" t="s">
        <v>4</v>
      </c>
      <c r="AX1084" s="13" t="s">
        <v>84</v>
      </c>
      <c r="AY1084" s="249" t="s">
        <v>156</v>
      </c>
    </row>
    <row r="1085" s="2" customFormat="1" ht="24.15" customHeight="1">
      <c r="A1085" s="39"/>
      <c r="B1085" s="40"/>
      <c r="C1085" s="219" t="s">
        <v>1549</v>
      </c>
      <c r="D1085" s="219" t="s">
        <v>158</v>
      </c>
      <c r="E1085" s="220" t="s">
        <v>1550</v>
      </c>
      <c r="F1085" s="221" t="s">
        <v>1551</v>
      </c>
      <c r="G1085" s="222" t="s">
        <v>455</v>
      </c>
      <c r="H1085" s="223">
        <v>1</v>
      </c>
      <c r="I1085" s="224"/>
      <c r="J1085" s="225">
        <f>ROUND(I1085*H1085,2)</f>
        <v>0</v>
      </c>
      <c r="K1085" s="221" t="s">
        <v>1</v>
      </c>
      <c r="L1085" s="45"/>
      <c r="M1085" s="226" t="s">
        <v>1</v>
      </c>
      <c r="N1085" s="227" t="s">
        <v>42</v>
      </c>
      <c r="O1085" s="92"/>
      <c r="P1085" s="228">
        <f>O1085*H1085</f>
        <v>0</v>
      </c>
      <c r="Q1085" s="228">
        <v>0</v>
      </c>
      <c r="R1085" s="228">
        <f>Q1085*H1085</f>
        <v>0</v>
      </c>
      <c r="S1085" s="228">
        <v>0</v>
      </c>
      <c r="T1085" s="229">
        <f>S1085*H1085</f>
        <v>0</v>
      </c>
      <c r="U1085" s="39"/>
      <c r="V1085" s="39"/>
      <c r="W1085" s="39"/>
      <c r="X1085" s="39"/>
      <c r="Y1085" s="39"/>
      <c r="Z1085" s="39"/>
      <c r="AA1085" s="39"/>
      <c r="AB1085" s="39"/>
      <c r="AC1085" s="39"/>
      <c r="AD1085" s="39"/>
      <c r="AE1085" s="39"/>
      <c r="AR1085" s="230" t="s">
        <v>273</v>
      </c>
      <c r="AT1085" s="230" t="s">
        <v>158</v>
      </c>
      <c r="AU1085" s="230" t="s">
        <v>164</v>
      </c>
      <c r="AY1085" s="18" t="s">
        <v>156</v>
      </c>
      <c r="BE1085" s="231">
        <f>IF(N1085="základní",J1085,0)</f>
        <v>0</v>
      </c>
      <c r="BF1085" s="231">
        <f>IF(N1085="snížená",J1085,0)</f>
        <v>0</v>
      </c>
      <c r="BG1085" s="231">
        <f>IF(N1085="zákl. přenesená",J1085,0)</f>
        <v>0</v>
      </c>
      <c r="BH1085" s="231">
        <f>IF(N1085="sníž. přenesená",J1085,0)</f>
        <v>0</v>
      </c>
      <c r="BI1085" s="231">
        <f>IF(N1085="nulová",J1085,0)</f>
        <v>0</v>
      </c>
      <c r="BJ1085" s="18" t="s">
        <v>164</v>
      </c>
      <c r="BK1085" s="231">
        <f>ROUND(I1085*H1085,2)</f>
        <v>0</v>
      </c>
      <c r="BL1085" s="18" t="s">
        <v>273</v>
      </c>
      <c r="BM1085" s="230" t="s">
        <v>1552</v>
      </c>
    </row>
    <row r="1086" s="2" customFormat="1">
      <c r="A1086" s="39"/>
      <c r="B1086" s="40"/>
      <c r="C1086" s="41"/>
      <c r="D1086" s="232" t="s">
        <v>166</v>
      </c>
      <c r="E1086" s="41"/>
      <c r="F1086" s="233" t="s">
        <v>1553</v>
      </c>
      <c r="G1086" s="41"/>
      <c r="H1086" s="41"/>
      <c r="I1086" s="234"/>
      <c r="J1086" s="41"/>
      <c r="K1086" s="41"/>
      <c r="L1086" s="45"/>
      <c r="M1086" s="235"/>
      <c r="N1086" s="236"/>
      <c r="O1086" s="92"/>
      <c r="P1086" s="92"/>
      <c r="Q1086" s="92"/>
      <c r="R1086" s="92"/>
      <c r="S1086" s="92"/>
      <c r="T1086" s="93"/>
      <c r="U1086" s="39"/>
      <c r="V1086" s="39"/>
      <c r="W1086" s="39"/>
      <c r="X1086" s="39"/>
      <c r="Y1086" s="39"/>
      <c r="Z1086" s="39"/>
      <c r="AA1086" s="39"/>
      <c r="AB1086" s="39"/>
      <c r="AC1086" s="39"/>
      <c r="AD1086" s="39"/>
      <c r="AE1086" s="39"/>
      <c r="AT1086" s="18" t="s">
        <v>166</v>
      </c>
      <c r="AU1086" s="18" t="s">
        <v>164</v>
      </c>
    </row>
    <row r="1087" s="2" customFormat="1" ht="21.75" customHeight="1">
      <c r="A1087" s="39"/>
      <c r="B1087" s="40"/>
      <c r="C1087" s="261" t="s">
        <v>1554</v>
      </c>
      <c r="D1087" s="261" t="s">
        <v>241</v>
      </c>
      <c r="E1087" s="262" t="s">
        <v>1555</v>
      </c>
      <c r="F1087" s="263" t="s">
        <v>1556</v>
      </c>
      <c r="G1087" s="264" t="s">
        <v>455</v>
      </c>
      <c r="H1087" s="265">
        <v>1</v>
      </c>
      <c r="I1087" s="266"/>
      <c r="J1087" s="267">
        <f>ROUND(I1087*H1087,2)</f>
        <v>0</v>
      </c>
      <c r="K1087" s="263" t="s">
        <v>1</v>
      </c>
      <c r="L1087" s="268"/>
      <c r="M1087" s="269" t="s">
        <v>1</v>
      </c>
      <c r="N1087" s="270" t="s">
        <v>42</v>
      </c>
      <c r="O1087" s="92"/>
      <c r="P1087" s="228">
        <f>O1087*H1087</f>
        <v>0</v>
      </c>
      <c r="Q1087" s="228">
        <v>0.012999999999999999</v>
      </c>
      <c r="R1087" s="228">
        <f>Q1087*H1087</f>
        <v>0.012999999999999999</v>
      </c>
      <c r="S1087" s="228">
        <v>0</v>
      </c>
      <c r="T1087" s="229">
        <f>S1087*H1087</f>
        <v>0</v>
      </c>
      <c r="U1087" s="39"/>
      <c r="V1087" s="39"/>
      <c r="W1087" s="39"/>
      <c r="X1087" s="39"/>
      <c r="Y1087" s="39"/>
      <c r="Z1087" s="39"/>
      <c r="AA1087" s="39"/>
      <c r="AB1087" s="39"/>
      <c r="AC1087" s="39"/>
      <c r="AD1087" s="39"/>
      <c r="AE1087" s="39"/>
      <c r="AR1087" s="230" t="s">
        <v>387</v>
      </c>
      <c r="AT1087" s="230" t="s">
        <v>241</v>
      </c>
      <c r="AU1087" s="230" t="s">
        <v>164</v>
      </c>
      <c r="AY1087" s="18" t="s">
        <v>156</v>
      </c>
      <c r="BE1087" s="231">
        <f>IF(N1087="základní",J1087,0)</f>
        <v>0</v>
      </c>
      <c r="BF1087" s="231">
        <f>IF(N1087="snížená",J1087,0)</f>
        <v>0</v>
      </c>
      <c r="BG1087" s="231">
        <f>IF(N1087="zákl. přenesená",J1087,0)</f>
        <v>0</v>
      </c>
      <c r="BH1087" s="231">
        <f>IF(N1087="sníž. přenesená",J1087,0)</f>
        <v>0</v>
      </c>
      <c r="BI1087" s="231">
        <f>IF(N1087="nulová",J1087,0)</f>
        <v>0</v>
      </c>
      <c r="BJ1087" s="18" t="s">
        <v>164</v>
      </c>
      <c r="BK1087" s="231">
        <f>ROUND(I1087*H1087,2)</f>
        <v>0</v>
      </c>
      <c r="BL1087" s="18" t="s">
        <v>273</v>
      </c>
      <c r="BM1087" s="230" t="s">
        <v>1557</v>
      </c>
    </row>
    <row r="1088" s="2" customFormat="1">
      <c r="A1088" s="39"/>
      <c r="B1088" s="40"/>
      <c r="C1088" s="41"/>
      <c r="D1088" s="232" t="s">
        <v>166</v>
      </c>
      <c r="E1088" s="41"/>
      <c r="F1088" s="233" t="s">
        <v>1558</v>
      </c>
      <c r="G1088" s="41"/>
      <c r="H1088" s="41"/>
      <c r="I1088" s="234"/>
      <c r="J1088" s="41"/>
      <c r="K1088" s="41"/>
      <c r="L1088" s="45"/>
      <c r="M1088" s="235"/>
      <c r="N1088" s="236"/>
      <c r="O1088" s="92"/>
      <c r="P1088" s="92"/>
      <c r="Q1088" s="92"/>
      <c r="R1088" s="92"/>
      <c r="S1088" s="92"/>
      <c r="T1088" s="93"/>
      <c r="U1088" s="39"/>
      <c r="V1088" s="39"/>
      <c r="W1088" s="39"/>
      <c r="X1088" s="39"/>
      <c r="Y1088" s="39"/>
      <c r="Z1088" s="39"/>
      <c r="AA1088" s="39"/>
      <c r="AB1088" s="39"/>
      <c r="AC1088" s="39"/>
      <c r="AD1088" s="39"/>
      <c r="AE1088" s="39"/>
      <c r="AT1088" s="18" t="s">
        <v>166</v>
      </c>
      <c r="AU1088" s="18" t="s">
        <v>164</v>
      </c>
    </row>
    <row r="1089" s="13" customFormat="1">
      <c r="A1089" s="13"/>
      <c r="B1089" s="239"/>
      <c r="C1089" s="240"/>
      <c r="D1089" s="232" t="s">
        <v>170</v>
      </c>
      <c r="E1089" s="240"/>
      <c r="F1089" s="242" t="s">
        <v>1559</v>
      </c>
      <c r="G1089" s="240"/>
      <c r="H1089" s="243">
        <v>1</v>
      </c>
      <c r="I1089" s="244"/>
      <c r="J1089" s="240"/>
      <c r="K1089" s="240"/>
      <c r="L1089" s="245"/>
      <c r="M1089" s="246"/>
      <c r="N1089" s="247"/>
      <c r="O1089" s="247"/>
      <c r="P1089" s="247"/>
      <c r="Q1089" s="247"/>
      <c r="R1089" s="247"/>
      <c r="S1089" s="247"/>
      <c r="T1089" s="248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49" t="s">
        <v>170</v>
      </c>
      <c r="AU1089" s="249" t="s">
        <v>164</v>
      </c>
      <c r="AV1089" s="13" t="s">
        <v>164</v>
      </c>
      <c r="AW1089" s="13" t="s">
        <v>4</v>
      </c>
      <c r="AX1089" s="13" t="s">
        <v>84</v>
      </c>
      <c r="AY1089" s="249" t="s">
        <v>156</v>
      </c>
    </row>
    <row r="1090" s="2" customFormat="1" ht="33" customHeight="1">
      <c r="A1090" s="39"/>
      <c r="B1090" s="40"/>
      <c r="C1090" s="219" t="s">
        <v>1560</v>
      </c>
      <c r="D1090" s="219" t="s">
        <v>158</v>
      </c>
      <c r="E1090" s="220" t="s">
        <v>1561</v>
      </c>
      <c r="F1090" s="221" t="s">
        <v>1562</v>
      </c>
      <c r="G1090" s="222" t="s">
        <v>991</v>
      </c>
      <c r="H1090" s="292"/>
      <c r="I1090" s="224"/>
      <c r="J1090" s="225">
        <f>ROUND(I1090*H1090,2)</f>
        <v>0</v>
      </c>
      <c r="K1090" s="221" t="s">
        <v>162</v>
      </c>
      <c r="L1090" s="45"/>
      <c r="M1090" s="226" t="s">
        <v>1</v>
      </c>
      <c r="N1090" s="227" t="s">
        <v>42</v>
      </c>
      <c r="O1090" s="92"/>
      <c r="P1090" s="228">
        <f>O1090*H1090</f>
        <v>0</v>
      </c>
      <c r="Q1090" s="228">
        <v>0</v>
      </c>
      <c r="R1090" s="228">
        <f>Q1090*H1090</f>
        <v>0</v>
      </c>
      <c r="S1090" s="228">
        <v>0</v>
      </c>
      <c r="T1090" s="229">
        <f>S1090*H1090</f>
        <v>0</v>
      </c>
      <c r="U1090" s="39"/>
      <c r="V1090" s="39"/>
      <c r="W1090" s="39"/>
      <c r="X1090" s="39"/>
      <c r="Y1090" s="39"/>
      <c r="Z1090" s="39"/>
      <c r="AA1090" s="39"/>
      <c r="AB1090" s="39"/>
      <c r="AC1090" s="39"/>
      <c r="AD1090" s="39"/>
      <c r="AE1090" s="39"/>
      <c r="AR1090" s="230" t="s">
        <v>273</v>
      </c>
      <c r="AT1090" s="230" t="s">
        <v>158</v>
      </c>
      <c r="AU1090" s="230" t="s">
        <v>164</v>
      </c>
      <c r="AY1090" s="18" t="s">
        <v>156</v>
      </c>
      <c r="BE1090" s="231">
        <f>IF(N1090="základní",J1090,0)</f>
        <v>0</v>
      </c>
      <c r="BF1090" s="231">
        <f>IF(N1090="snížená",J1090,0)</f>
        <v>0</v>
      </c>
      <c r="BG1090" s="231">
        <f>IF(N1090="zákl. přenesená",J1090,0)</f>
        <v>0</v>
      </c>
      <c r="BH1090" s="231">
        <f>IF(N1090="sníž. přenesená",J1090,0)</f>
        <v>0</v>
      </c>
      <c r="BI1090" s="231">
        <f>IF(N1090="nulová",J1090,0)</f>
        <v>0</v>
      </c>
      <c r="BJ1090" s="18" t="s">
        <v>164</v>
      </c>
      <c r="BK1090" s="231">
        <f>ROUND(I1090*H1090,2)</f>
        <v>0</v>
      </c>
      <c r="BL1090" s="18" t="s">
        <v>273</v>
      </c>
      <c r="BM1090" s="230" t="s">
        <v>1563</v>
      </c>
    </row>
    <row r="1091" s="2" customFormat="1">
      <c r="A1091" s="39"/>
      <c r="B1091" s="40"/>
      <c r="C1091" s="41"/>
      <c r="D1091" s="232" t="s">
        <v>166</v>
      </c>
      <c r="E1091" s="41"/>
      <c r="F1091" s="233" t="s">
        <v>1564</v>
      </c>
      <c r="G1091" s="41"/>
      <c r="H1091" s="41"/>
      <c r="I1091" s="234"/>
      <c r="J1091" s="41"/>
      <c r="K1091" s="41"/>
      <c r="L1091" s="45"/>
      <c r="M1091" s="235"/>
      <c r="N1091" s="236"/>
      <c r="O1091" s="92"/>
      <c r="P1091" s="92"/>
      <c r="Q1091" s="92"/>
      <c r="R1091" s="92"/>
      <c r="S1091" s="92"/>
      <c r="T1091" s="93"/>
      <c r="U1091" s="39"/>
      <c r="V1091" s="39"/>
      <c r="W1091" s="39"/>
      <c r="X1091" s="39"/>
      <c r="Y1091" s="39"/>
      <c r="Z1091" s="39"/>
      <c r="AA1091" s="39"/>
      <c r="AB1091" s="39"/>
      <c r="AC1091" s="39"/>
      <c r="AD1091" s="39"/>
      <c r="AE1091" s="39"/>
      <c r="AT1091" s="18" t="s">
        <v>166</v>
      </c>
      <c r="AU1091" s="18" t="s">
        <v>164</v>
      </c>
    </row>
    <row r="1092" s="2" customFormat="1">
      <c r="A1092" s="39"/>
      <c r="B1092" s="40"/>
      <c r="C1092" s="41"/>
      <c r="D1092" s="237" t="s">
        <v>168</v>
      </c>
      <c r="E1092" s="41"/>
      <c r="F1092" s="238" t="s">
        <v>1565</v>
      </c>
      <c r="G1092" s="41"/>
      <c r="H1092" s="41"/>
      <c r="I1092" s="234"/>
      <c r="J1092" s="41"/>
      <c r="K1092" s="41"/>
      <c r="L1092" s="45"/>
      <c r="M1092" s="235"/>
      <c r="N1092" s="236"/>
      <c r="O1092" s="92"/>
      <c r="P1092" s="92"/>
      <c r="Q1092" s="92"/>
      <c r="R1092" s="92"/>
      <c r="S1092" s="92"/>
      <c r="T1092" s="93"/>
      <c r="U1092" s="39"/>
      <c r="V1092" s="39"/>
      <c r="W1092" s="39"/>
      <c r="X1092" s="39"/>
      <c r="Y1092" s="39"/>
      <c r="Z1092" s="39"/>
      <c r="AA1092" s="39"/>
      <c r="AB1092" s="39"/>
      <c r="AC1092" s="39"/>
      <c r="AD1092" s="39"/>
      <c r="AE1092" s="39"/>
      <c r="AT1092" s="18" t="s">
        <v>168</v>
      </c>
      <c r="AU1092" s="18" t="s">
        <v>164</v>
      </c>
    </row>
    <row r="1093" s="12" customFormat="1" ht="22.8" customHeight="1">
      <c r="A1093" s="12"/>
      <c r="B1093" s="203"/>
      <c r="C1093" s="204"/>
      <c r="D1093" s="205" t="s">
        <v>75</v>
      </c>
      <c r="E1093" s="217" t="s">
        <v>1566</v>
      </c>
      <c r="F1093" s="217" t="s">
        <v>1567</v>
      </c>
      <c r="G1093" s="204"/>
      <c r="H1093" s="204"/>
      <c r="I1093" s="207"/>
      <c r="J1093" s="218">
        <f>BK1093</f>
        <v>0</v>
      </c>
      <c r="K1093" s="204"/>
      <c r="L1093" s="209"/>
      <c r="M1093" s="210"/>
      <c r="N1093" s="211"/>
      <c r="O1093" s="211"/>
      <c r="P1093" s="212">
        <f>SUM(P1094:P1121)</f>
        <v>0</v>
      </c>
      <c r="Q1093" s="211"/>
      <c r="R1093" s="212">
        <f>SUM(R1094:R1121)</f>
        <v>0.19251500000000002</v>
      </c>
      <c r="S1093" s="211"/>
      <c r="T1093" s="213">
        <f>SUM(T1094:T1121)</f>
        <v>0</v>
      </c>
      <c r="U1093" s="12"/>
      <c r="V1093" s="12"/>
      <c r="W1093" s="12"/>
      <c r="X1093" s="12"/>
      <c r="Y1093" s="12"/>
      <c r="Z1093" s="12"/>
      <c r="AA1093" s="12"/>
      <c r="AB1093" s="12"/>
      <c r="AC1093" s="12"/>
      <c r="AD1093" s="12"/>
      <c r="AE1093" s="12"/>
      <c r="AR1093" s="214" t="s">
        <v>164</v>
      </c>
      <c r="AT1093" s="215" t="s">
        <v>75</v>
      </c>
      <c r="AU1093" s="215" t="s">
        <v>84</v>
      </c>
      <c r="AY1093" s="214" t="s">
        <v>156</v>
      </c>
      <c r="BK1093" s="216">
        <f>SUM(BK1094:BK1121)</f>
        <v>0</v>
      </c>
    </row>
    <row r="1094" s="2" customFormat="1" ht="24.15" customHeight="1">
      <c r="A1094" s="39"/>
      <c r="B1094" s="40"/>
      <c r="C1094" s="219" t="s">
        <v>1568</v>
      </c>
      <c r="D1094" s="219" t="s">
        <v>158</v>
      </c>
      <c r="E1094" s="220" t="s">
        <v>1569</v>
      </c>
      <c r="F1094" s="221" t="s">
        <v>1570</v>
      </c>
      <c r="G1094" s="222" t="s">
        <v>464</v>
      </c>
      <c r="H1094" s="223">
        <v>1</v>
      </c>
      <c r="I1094" s="224"/>
      <c r="J1094" s="225">
        <f>ROUND(I1094*H1094,2)</f>
        <v>0</v>
      </c>
      <c r="K1094" s="221" t="s">
        <v>162</v>
      </c>
      <c r="L1094" s="45"/>
      <c r="M1094" s="226" t="s">
        <v>1</v>
      </c>
      <c r="N1094" s="227" t="s">
        <v>42</v>
      </c>
      <c r="O1094" s="92"/>
      <c r="P1094" s="228">
        <f>O1094*H1094</f>
        <v>0</v>
      </c>
      <c r="Q1094" s="228">
        <v>0</v>
      </c>
      <c r="R1094" s="228">
        <f>Q1094*H1094</f>
        <v>0</v>
      </c>
      <c r="S1094" s="228">
        <v>0</v>
      </c>
      <c r="T1094" s="229">
        <f>S1094*H1094</f>
        <v>0</v>
      </c>
      <c r="U1094" s="39"/>
      <c r="V1094" s="39"/>
      <c r="W1094" s="39"/>
      <c r="X1094" s="39"/>
      <c r="Y1094" s="39"/>
      <c r="Z1094" s="39"/>
      <c r="AA1094" s="39"/>
      <c r="AB1094" s="39"/>
      <c r="AC1094" s="39"/>
      <c r="AD1094" s="39"/>
      <c r="AE1094" s="39"/>
      <c r="AR1094" s="230" t="s">
        <v>273</v>
      </c>
      <c r="AT1094" s="230" t="s">
        <v>158</v>
      </c>
      <c r="AU1094" s="230" t="s">
        <v>164</v>
      </c>
      <c r="AY1094" s="18" t="s">
        <v>156</v>
      </c>
      <c r="BE1094" s="231">
        <f>IF(N1094="základní",J1094,0)</f>
        <v>0</v>
      </c>
      <c r="BF1094" s="231">
        <f>IF(N1094="snížená",J1094,0)</f>
        <v>0</v>
      </c>
      <c r="BG1094" s="231">
        <f>IF(N1094="zákl. přenesená",J1094,0)</f>
        <v>0</v>
      </c>
      <c r="BH1094" s="231">
        <f>IF(N1094="sníž. přenesená",J1094,0)</f>
        <v>0</v>
      </c>
      <c r="BI1094" s="231">
        <f>IF(N1094="nulová",J1094,0)</f>
        <v>0</v>
      </c>
      <c r="BJ1094" s="18" t="s">
        <v>164</v>
      </c>
      <c r="BK1094" s="231">
        <f>ROUND(I1094*H1094,2)</f>
        <v>0</v>
      </c>
      <c r="BL1094" s="18" t="s">
        <v>273</v>
      </c>
      <c r="BM1094" s="230" t="s">
        <v>1571</v>
      </c>
    </row>
    <row r="1095" s="2" customFormat="1">
      <c r="A1095" s="39"/>
      <c r="B1095" s="40"/>
      <c r="C1095" s="41"/>
      <c r="D1095" s="232" t="s">
        <v>166</v>
      </c>
      <c r="E1095" s="41"/>
      <c r="F1095" s="233" t="s">
        <v>1572</v>
      </c>
      <c r="G1095" s="41"/>
      <c r="H1095" s="41"/>
      <c r="I1095" s="234"/>
      <c r="J1095" s="41"/>
      <c r="K1095" s="41"/>
      <c r="L1095" s="45"/>
      <c r="M1095" s="235"/>
      <c r="N1095" s="236"/>
      <c r="O1095" s="92"/>
      <c r="P1095" s="92"/>
      <c r="Q1095" s="92"/>
      <c r="R1095" s="92"/>
      <c r="S1095" s="92"/>
      <c r="T1095" s="93"/>
      <c r="U1095" s="39"/>
      <c r="V1095" s="39"/>
      <c r="W1095" s="39"/>
      <c r="X1095" s="39"/>
      <c r="Y1095" s="39"/>
      <c r="Z1095" s="39"/>
      <c r="AA1095" s="39"/>
      <c r="AB1095" s="39"/>
      <c r="AC1095" s="39"/>
      <c r="AD1095" s="39"/>
      <c r="AE1095" s="39"/>
      <c r="AT1095" s="18" t="s">
        <v>166</v>
      </c>
      <c r="AU1095" s="18" t="s">
        <v>164</v>
      </c>
    </row>
    <row r="1096" s="2" customFormat="1">
      <c r="A1096" s="39"/>
      <c r="B1096" s="40"/>
      <c r="C1096" s="41"/>
      <c r="D1096" s="237" t="s">
        <v>168</v>
      </c>
      <c r="E1096" s="41"/>
      <c r="F1096" s="238" t="s">
        <v>1573</v>
      </c>
      <c r="G1096" s="41"/>
      <c r="H1096" s="41"/>
      <c r="I1096" s="234"/>
      <c r="J1096" s="41"/>
      <c r="K1096" s="41"/>
      <c r="L1096" s="45"/>
      <c r="M1096" s="235"/>
      <c r="N1096" s="236"/>
      <c r="O1096" s="92"/>
      <c r="P1096" s="92"/>
      <c r="Q1096" s="92"/>
      <c r="R1096" s="92"/>
      <c r="S1096" s="92"/>
      <c r="T1096" s="93"/>
      <c r="U1096" s="39"/>
      <c r="V1096" s="39"/>
      <c r="W1096" s="39"/>
      <c r="X1096" s="39"/>
      <c r="Y1096" s="39"/>
      <c r="Z1096" s="39"/>
      <c r="AA1096" s="39"/>
      <c r="AB1096" s="39"/>
      <c r="AC1096" s="39"/>
      <c r="AD1096" s="39"/>
      <c r="AE1096" s="39"/>
      <c r="AT1096" s="18" t="s">
        <v>168</v>
      </c>
      <c r="AU1096" s="18" t="s">
        <v>164</v>
      </c>
    </row>
    <row r="1097" s="2" customFormat="1" ht="24.15" customHeight="1">
      <c r="A1097" s="39"/>
      <c r="B1097" s="40"/>
      <c r="C1097" s="261" t="s">
        <v>1574</v>
      </c>
      <c r="D1097" s="261" t="s">
        <v>241</v>
      </c>
      <c r="E1097" s="262" t="s">
        <v>1575</v>
      </c>
      <c r="F1097" s="263" t="s">
        <v>1576</v>
      </c>
      <c r="G1097" s="264" t="s">
        <v>464</v>
      </c>
      <c r="H1097" s="265">
        <v>1</v>
      </c>
      <c r="I1097" s="266"/>
      <c r="J1097" s="267">
        <f>ROUND(I1097*H1097,2)</f>
        <v>0</v>
      </c>
      <c r="K1097" s="263" t="s">
        <v>162</v>
      </c>
      <c r="L1097" s="268"/>
      <c r="M1097" s="269" t="s">
        <v>1</v>
      </c>
      <c r="N1097" s="270" t="s">
        <v>42</v>
      </c>
      <c r="O1097" s="92"/>
      <c r="P1097" s="228">
        <f>O1097*H1097</f>
        <v>0</v>
      </c>
      <c r="Q1097" s="228">
        <v>0.0089999999999999993</v>
      </c>
      <c r="R1097" s="228">
        <f>Q1097*H1097</f>
        <v>0.0089999999999999993</v>
      </c>
      <c r="S1097" s="228">
        <v>0</v>
      </c>
      <c r="T1097" s="229">
        <f>S1097*H1097</f>
        <v>0</v>
      </c>
      <c r="U1097" s="39"/>
      <c r="V1097" s="39"/>
      <c r="W1097" s="39"/>
      <c r="X1097" s="39"/>
      <c r="Y1097" s="39"/>
      <c r="Z1097" s="39"/>
      <c r="AA1097" s="39"/>
      <c r="AB1097" s="39"/>
      <c r="AC1097" s="39"/>
      <c r="AD1097" s="39"/>
      <c r="AE1097" s="39"/>
      <c r="AR1097" s="230" t="s">
        <v>387</v>
      </c>
      <c r="AT1097" s="230" t="s">
        <v>241</v>
      </c>
      <c r="AU1097" s="230" t="s">
        <v>164</v>
      </c>
      <c r="AY1097" s="18" t="s">
        <v>156</v>
      </c>
      <c r="BE1097" s="231">
        <f>IF(N1097="základní",J1097,0)</f>
        <v>0</v>
      </c>
      <c r="BF1097" s="231">
        <f>IF(N1097="snížená",J1097,0)</f>
        <v>0</v>
      </c>
      <c r="BG1097" s="231">
        <f>IF(N1097="zákl. přenesená",J1097,0)</f>
        <v>0</v>
      </c>
      <c r="BH1097" s="231">
        <f>IF(N1097="sníž. přenesená",J1097,0)</f>
        <v>0</v>
      </c>
      <c r="BI1097" s="231">
        <f>IF(N1097="nulová",J1097,0)</f>
        <v>0</v>
      </c>
      <c r="BJ1097" s="18" t="s">
        <v>164</v>
      </c>
      <c r="BK1097" s="231">
        <f>ROUND(I1097*H1097,2)</f>
        <v>0</v>
      </c>
      <c r="BL1097" s="18" t="s">
        <v>273</v>
      </c>
      <c r="BM1097" s="230" t="s">
        <v>1577</v>
      </c>
    </row>
    <row r="1098" s="2" customFormat="1">
      <c r="A1098" s="39"/>
      <c r="B1098" s="40"/>
      <c r="C1098" s="41"/>
      <c r="D1098" s="232" t="s">
        <v>166</v>
      </c>
      <c r="E1098" s="41"/>
      <c r="F1098" s="233" t="s">
        <v>1576</v>
      </c>
      <c r="G1098" s="41"/>
      <c r="H1098" s="41"/>
      <c r="I1098" s="234"/>
      <c r="J1098" s="41"/>
      <c r="K1098" s="41"/>
      <c r="L1098" s="45"/>
      <c r="M1098" s="235"/>
      <c r="N1098" s="236"/>
      <c r="O1098" s="92"/>
      <c r="P1098" s="92"/>
      <c r="Q1098" s="92"/>
      <c r="R1098" s="92"/>
      <c r="S1098" s="92"/>
      <c r="T1098" s="93"/>
      <c r="U1098" s="39"/>
      <c r="V1098" s="39"/>
      <c r="W1098" s="39"/>
      <c r="X1098" s="39"/>
      <c r="Y1098" s="39"/>
      <c r="Z1098" s="39"/>
      <c r="AA1098" s="39"/>
      <c r="AB1098" s="39"/>
      <c r="AC1098" s="39"/>
      <c r="AD1098" s="39"/>
      <c r="AE1098" s="39"/>
      <c r="AT1098" s="18" t="s">
        <v>166</v>
      </c>
      <c r="AU1098" s="18" t="s">
        <v>164</v>
      </c>
    </row>
    <row r="1099" s="2" customFormat="1" ht="21.75" customHeight="1">
      <c r="A1099" s="39"/>
      <c r="B1099" s="40"/>
      <c r="C1099" s="219" t="s">
        <v>1578</v>
      </c>
      <c r="D1099" s="219" t="s">
        <v>158</v>
      </c>
      <c r="E1099" s="220" t="s">
        <v>1579</v>
      </c>
      <c r="F1099" s="221" t="s">
        <v>1580</v>
      </c>
      <c r="G1099" s="222" t="s">
        <v>256</v>
      </c>
      <c r="H1099" s="223">
        <v>12.449999999999999</v>
      </c>
      <c r="I1099" s="224"/>
      <c r="J1099" s="225">
        <f>ROUND(I1099*H1099,2)</f>
        <v>0</v>
      </c>
      <c r="K1099" s="221" t="s">
        <v>162</v>
      </c>
      <c r="L1099" s="45"/>
      <c r="M1099" s="226" t="s">
        <v>1</v>
      </c>
      <c r="N1099" s="227" t="s">
        <v>42</v>
      </c>
      <c r="O1099" s="92"/>
      <c r="P1099" s="228">
        <f>O1099*H1099</f>
        <v>0</v>
      </c>
      <c r="Q1099" s="228">
        <v>6.9999999999999994E-05</v>
      </c>
      <c r="R1099" s="228">
        <f>Q1099*H1099</f>
        <v>0.00087149999999999988</v>
      </c>
      <c r="S1099" s="228">
        <v>0</v>
      </c>
      <c r="T1099" s="229">
        <f>S1099*H1099</f>
        <v>0</v>
      </c>
      <c r="U1099" s="39"/>
      <c r="V1099" s="39"/>
      <c r="W1099" s="39"/>
      <c r="X1099" s="39"/>
      <c r="Y1099" s="39"/>
      <c r="Z1099" s="39"/>
      <c r="AA1099" s="39"/>
      <c r="AB1099" s="39"/>
      <c r="AC1099" s="39"/>
      <c r="AD1099" s="39"/>
      <c r="AE1099" s="39"/>
      <c r="AR1099" s="230" t="s">
        <v>273</v>
      </c>
      <c r="AT1099" s="230" t="s">
        <v>158</v>
      </c>
      <c r="AU1099" s="230" t="s">
        <v>164</v>
      </c>
      <c r="AY1099" s="18" t="s">
        <v>156</v>
      </c>
      <c r="BE1099" s="231">
        <f>IF(N1099="základní",J1099,0)</f>
        <v>0</v>
      </c>
      <c r="BF1099" s="231">
        <f>IF(N1099="snížená",J1099,0)</f>
        <v>0</v>
      </c>
      <c r="BG1099" s="231">
        <f>IF(N1099="zákl. přenesená",J1099,0)</f>
        <v>0</v>
      </c>
      <c r="BH1099" s="231">
        <f>IF(N1099="sníž. přenesená",J1099,0)</f>
        <v>0</v>
      </c>
      <c r="BI1099" s="231">
        <f>IF(N1099="nulová",J1099,0)</f>
        <v>0</v>
      </c>
      <c r="BJ1099" s="18" t="s">
        <v>164</v>
      </c>
      <c r="BK1099" s="231">
        <f>ROUND(I1099*H1099,2)</f>
        <v>0</v>
      </c>
      <c r="BL1099" s="18" t="s">
        <v>273</v>
      </c>
      <c r="BM1099" s="230" t="s">
        <v>1581</v>
      </c>
    </row>
    <row r="1100" s="2" customFormat="1">
      <c r="A1100" s="39"/>
      <c r="B1100" s="40"/>
      <c r="C1100" s="41"/>
      <c r="D1100" s="232" t="s">
        <v>166</v>
      </c>
      <c r="E1100" s="41"/>
      <c r="F1100" s="233" t="s">
        <v>1582</v>
      </c>
      <c r="G1100" s="41"/>
      <c r="H1100" s="41"/>
      <c r="I1100" s="234"/>
      <c r="J1100" s="41"/>
      <c r="K1100" s="41"/>
      <c r="L1100" s="45"/>
      <c r="M1100" s="235"/>
      <c r="N1100" s="236"/>
      <c r="O1100" s="92"/>
      <c r="P1100" s="92"/>
      <c r="Q1100" s="92"/>
      <c r="R1100" s="92"/>
      <c r="S1100" s="92"/>
      <c r="T1100" s="93"/>
      <c r="U1100" s="39"/>
      <c r="V1100" s="39"/>
      <c r="W1100" s="39"/>
      <c r="X1100" s="39"/>
      <c r="Y1100" s="39"/>
      <c r="Z1100" s="39"/>
      <c r="AA1100" s="39"/>
      <c r="AB1100" s="39"/>
      <c r="AC1100" s="39"/>
      <c r="AD1100" s="39"/>
      <c r="AE1100" s="39"/>
      <c r="AT1100" s="18" t="s">
        <v>166</v>
      </c>
      <c r="AU1100" s="18" t="s">
        <v>164</v>
      </c>
    </row>
    <row r="1101" s="2" customFormat="1">
      <c r="A1101" s="39"/>
      <c r="B1101" s="40"/>
      <c r="C1101" s="41"/>
      <c r="D1101" s="237" t="s">
        <v>168</v>
      </c>
      <c r="E1101" s="41"/>
      <c r="F1101" s="238" t="s">
        <v>1583</v>
      </c>
      <c r="G1101" s="41"/>
      <c r="H1101" s="41"/>
      <c r="I1101" s="234"/>
      <c r="J1101" s="41"/>
      <c r="K1101" s="41"/>
      <c r="L1101" s="45"/>
      <c r="M1101" s="235"/>
      <c r="N1101" s="236"/>
      <c r="O1101" s="92"/>
      <c r="P1101" s="92"/>
      <c r="Q1101" s="92"/>
      <c r="R1101" s="92"/>
      <c r="S1101" s="92"/>
      <c r="T1101" s="93"/>
      <c r="U1101" s="39"/>
      <c r="V1101" s="39"/>
      <c r="W1101" s="39"/>
      <c r="X1101" s="39"/>
      <c r="Y1101" s="39"/>
      <c r="Z1101" s="39"/>
      <c r="AA1101" s="39"/>
      <c r="AB1101" s="39"/>
      <c r="AC1101" s="39"/>
      <c r="AD1101" s="39"/>
      <c r="AE1101" s="39"/>
      <c r="AT1101" s="18" t="s">
        <v>168</v>
      </c>
      <c r="AU1101" s="18" t="s">
        <v>164</v>
      </c>
    </row>
    <row r="1102" s="2" customFormat="1" ht="16.5" customHeight="1">
      <c r="A1102" s="39"/>
      <c r="B1102" s="40"/>
      <c r="C1102" s="261" t="s">
        <v>1584</v>
      </c>
      <c r="D1102" s="261" t="s">
        <v>241</v>
      </c>
      <c r="E1102" s="262" t="s">
        <v>1585</v>
      </c>
      <c r="F1102" s="263" t="s">
        <v>1586</v>
      </c>
      <c r="G1102" s="264" t="s">
        <v>256</v>
      </c>
      <c r="H1102" s="265">
        <v>12.449999999999999</v>
      </c>
      <c r="I1102" s="266"/>
      <c r="J1102" s="267">
        <f>ROUND(I1102*H1102,2)</f>
        <v>0</v>
      </c>
      <c r="K1102" s="263" t="s">
        <v>1</v>
      </c>
      <c r="L1102" s="268"/>
      <c r="M1102" s="269" t="s">
        <v>1</v>
      </c>
      <c r="N1102" s="270" t="s">
        <v>42</v>
      </c>
      <c r="O1102" s="92"/>
      <c r="P1102" s="228">
        <f>O1102*H1102</f>
        <v>0</v>
      </c>
      <c r="Q1102" s="228">
        <v>0.001</v>
      </c>
      <c r="R1102" s="228">
        <f>Q1102*H1102</f>
        <v>0.012449999999999999</v>
      </c>
      <c r="S1102" s="228">
        <v>0</v>
      </c>
      <c r="T1102" s="229">
        <f>S1102*H1102</f>
        <v>0</v>
      </c>
      <c r="U1102" s="39"/>
      <c r="V1102" s="39"/>
      <c r="W1102" s="39"/>
      <c r="X1102" s="39"/>
      <c r="Y1102" s="39"/>
      <c r="Z1102" s="39"/>
      <c r="AA1102" s="39"/>
      <c r="AB1102" s="39"/>
      <c r="AC1102" s="39"/>
      <c r="AD1102" s="39"/>
      <c r="AE1102" s="39"/>
      <c r="AR1102" s="230" t="s">
        <v>387</v>
      </c>
      <c r="AT1102" s="230" t="s">
        <v>241</v>
      </c>
      <c r="AU1102" s="230" t="s">
        <v>164</v>
      </c>
      <c r="AY1102" s="18" t="s">
        <v>156</v>
      </c>
      <c r="BE1102" s="231">
        <f>IF(N1102="základní",J1102,0)</f>
        <v>0</v>
      </c>
      <c r="BF1102" s="231">
        <f>IF(N1102="snížená",J1102,0)</f>
        <v>0</v>
      </c>
      <c r="BG1102" s="231">
        <f>IF(N1102="zákl. přenesená",J1102,0)</f>
        <v>0</v>
      </c>
      <c r="BH1102" s="231">
        <f>IF(N1102="sníž. přenesená",J1102,0)</f>
        <v>0</v>
      </c>
      <c r="BI1102" s="231">
        <f>IF(N1102="nulová",J1102,0)</f>
        <v>0</v>
      </c>
      <c r="BJ1102" s="18" t="s">
        <v>164</v>
      </c>
      <c r="BK1102" s="231">
        <f>ROUND(I1102*H1102,2)</f>
        <v>0</v>
      </c>
      <c r="BL1102" s="18" t="s">
        <v>273</v>
      </c>
      <c r="BM1102" s="230" t="s">
        <v>1587</v>
      </c>
    </row>
    <row r="1103" s="2" customFormat="1">
      <c r="A1103" s="39"/>
      <c r="B1103" s="40"/>
      <c r="C1103" s="41"/>
      <c r="D1103" s="232" t="s">
        <v>166</v>
      </c>
      <c r="E1103" s="41"/>
      <c r="F1103" s="233" t="s">
        <v>1588</v>
      </c>
      <c r="G1103" s="41"/>
      <c r="H1103" s="41"/>
      <c r="I1103" s="234"/>
      <c r="J1103" s="41"/>
      <c r="K1103" s="41"/>
      <c r="L1103" s="45"/>
      <c r="M1103" s="235"/>
      <c r="N1103" s="236"/>
      <c r="O1103" s="92"/>
      <c r="P1103" s="92"/>
      <c r="Q1103" s="92"/>
      <c r="R1103" s="92"/>
      <c r="S1103" s="92"/>
      <c r="T1103" s="93"/>
      <c r="U1103" s="39"/>
      <c r="V1103" s="39"/>
      <c r="W1103" s="39"/>
      <c r="X1103" s="39"/>
      <c r="Y1103" s="39"/>
      <c r="Z1103" s="39"/>
      <c r="AA1103" s="39"/>
      <c r="AB1103" s="39"/>
      <c r="AC1103" s="39"/>
      <c r="AD1103" s="39"/>
      <c r="AE1103" s="39"/>
      <c r="AT1103" s="18" t="s">
        <v>166</v>
      </c>
      <c r="AU1103" s="18" t="s">
        <v>164</v>
      </c>
    </row>
    <row r="1104" s="2" customFormat="1" ht="16.5" customHeight="1">
      <c r="A1104" s="39"/>
      <c r="B1104" s="40"/>
      <c r="C1104" s="261" t="s">
        <v>1589</v>
      </c>
      <c r="D1104" s="261" t="s">
        <v>241</v>
      </c>
      <c r="E1104" s="262" t="s">
        <v>1590</v>
      </c>
      <c r="F1104" s="263" t="s">
        <v>1591</v>
      </c>
      <c r="G1104" s="264" t="s">
        <v>1592</v>
      </c>
      <c r="H1104" s="265">
        <v>9</v>
      </c>
      <c r="I1104" s="266"/>
      <c r="J1104" s="267">
        <f>ROUND(I1104*H1104,2)</f>
        <v>0</v>
      </c>
      <c r="K1104" s="263" t="s">
        <v>162</v>
      </c>
      <c r="L1104" s="268"/>
      <c r="M1104" s="269" t="s">
        <v>1</v>
      </c>
      <c r="N1104" s="270" t="s">
        <v>42</v>
      </c>
      <c r="O1104" s="92"/>
      <c r="P1104" s="228">
        <f>O1104*H1104</f>
        <v>0</v>
      </c>
      <c r="Q1104" s="228">
        <v>6.0000000000000002E-05</v>
      </c>
      <c r="R1104" s="228">
        <f>Q1104*H1104</f>
        <v>0.00054000000000000001</v>
      </c>
      <c r="S1104" s="228">
        <v>0</v>
      </c>
      <c r="T1104" s="229">
        <f>S1104*H1104</f>
        <v>0</v>
      </c>
      <c r="U1104" s="39"/>
      <c r="V1104" s="39"/>
      <c r="W1104" s="39"/>
      <c r="X1104" s="39"/>
      <c r="Y1104" s="39"/>
      <c r="Z1104" s="39"/>
      <c r="AA1104" s="39"/>
      <c r="AB1104" s="39"/>
      <c r="AC1104" s="39"/>
      <c r="AD1104" s="39"/>
      <c r="AE1104" s="39"/>
      <c r="AR1104" s="230" t="s">
        <v>387</v>
      </c>
      <c r="AT1104" s="230" t="s">
        <v>241</v>
      </c>
      <c r="AU1104" s="230" t="s">
        <v>164</v>
      </c>
      <c r="AY1104" s="18" t="s">
        <v>156</v>
      </c>
      <c r="BE1104" s="231">
        <f>IF(N1104="základní",J1104,0)</f>
        <v>0</v>
      </c>
      <c r="BF1104" s="231">
        <f>IF(N1104="snížená",J1104,0)</f>
        <v>0</v>
      </c>
      <c r="BG1104" s="231">
        <f>IF(N1104="zákl. přenesená",J1104,0)</f>
        <v>0</v>
      </c>
      <c r="BH1104" s="231">
        <f>IF(N1104="sníž. přenesená",J1104,0)</f>
        <v>0</v>
      </c>
      <c r="BI1104" s="231">
        <f>IF(N1104="nulová",J1104,0)</f>
        <v>0</v>
      </c>
      <c r="BJ1104" s="18" t="s">
        <v>164</v>
      </c>
      <c r="BK1104" s="231">
        <f>ROUND(I1104*H1104,2)</f>
        <v>0</v>
      </c>
      <c r="BL1104" s="18" t="s">
        <v>273</v>
      </c>
      <c r="BM1104" s="230" t="s">
        <v>1593</v>
      </c>
    </row>
    <row r="1105" s="2" customFormat="1">
      <c r="A1105" s="39"/>
      <c r="B1105" s="40"/>
      <c r="C1105" s="41"/>
      <c r="D1105" s="232" t="s">
        <v>166</v>
      </c>
      <c r="E1105" s="41"/>
      <c r="F1105" s="233" t="s">
        <v>1594</v>
      </c>
      <c r="G1105" s="41"/>
      <c r="H1105" s="41"/>
      <c r="I1105" s="234"/>
      <c r="J1105" s="41"/>
      <c r="K1105" s="41"/>
      <c r="L1105" s="45"/>
      <c r="M1105" s="235"/>
      <c r="N1105" s="236"/>
      <c r="O1105" s="92"/>
      <c r="P1105" s="92"/>
      <c r="Q1105" s="92"/>
      <c r="R1105" s="92"/>
      <c r="S1105" s="92"/>
      <c r="T1105" s="93"/>
      <c r="U1105" s="39"/>
      <c r="V1105" s="39"/>
      <c r="W1105" s="39"/>
      <c r="X1105" s="39"/>
      <c r="Y1105" s="39"/>
      <c r="Z1105" s="39"/>
      <c r="AA1105" s="39"/>
      <c r="AB1105" s="39"/>
      <c r="AC1105" s="39"/>
      <c r="AD1105" s="39"/>
      <c r="AE1105" s="39"/>
      <c r="AT1105" s="18" t="s">
        <v>166</v>
      </c>
      <c r="AU1105" s="18" t="s">
        <v>164</v>
      </c>
    </row>
    <row r="1106" s="2" customFormat="1" ht="24.15" customHeight="1">
      <c r="A1106" s="39"/>
      <c r="B1106" s="40"/>
      <c r="C1106" s="219" t="s">
        <v>1595</v>
      </c>
      <c r="D1106" s="219" t="s">
        <v>158</v>
      </c>
      <c r="E1106" s="220" t="s">
        <v>1596</v>
      </c>
      <c r="F1106" s="221" t="s">
        <v>1597</v>
      </c>
      <c r="G1106" s="222" t="s">
        <v>256</v>
      </c>
      <c r="H1106" s="223">
        <v>53.600000000000001</v>
      </c>
      <c r="I1106" s="224"/>
      <c r="J1106" s="225">
        <f>ROUND(I1106*H1106,2)</f>
        <v>0</v>
      </c>
      <c r="K1106" s="221" t="s">
        <v>162</v>
      </c>
      <c r="L1106" s="45"/>
      <c r="M1106" s="226" t="s">
        <v>1</v>
      </c>
      <c r="N1106" s="227" t="s">
        <v>42</v>
      </c>
      <c r="O1106" s="92"/>
      <c r="P1106" s="228">
        <f>O1106*H1106</f>
        <v>0</v>
      </c>
      <c r="Q1106" s="228">
        <v>0.0027399999999999998</v>
      </c>
      <c r="R1106" s="228">
        <f>Q1106*H1106</f>
        <v>0.146864</v>
      </c>
      <c r="S1106" s="228">
        <v>0</v>
      </c>
      <c r="T1106" s="229">
        <f>S1106*H1106</f>
        <v>0</v>
      </c>
      <c r="U1106" s="39"/>
      <c r="V1106" s="39"/>
      <c r="W1106" s="39"/>
      <c r="X1106" s="39"/>
      <c r="Y1106" s="39"/>
      <c r="Z1106" s="39"/>
      <c r="AA1106" s="39"/>
      <c r="AB1106" s="39"/>
      <c r="AC1106" s="39"/>
      <c r="AD1106" s="39"/>
      <c r="AE1106" s="39"/>
      <c r="AR1106" s="230" t="s">
        <v>273</v>
      </c>
      <c r="AT1106" s="230" t="s">
        <v>158</v>
      </c>
      <c r="AU1106" s="230" t="s">
        <v>164</v>
      </c>
      <c r="AY1106" s="18" t="s">
        <v>156</v>
      </c>
      <c r="BE1106" s="231">
        <f>IF(N1106="základní",J1106,0)</f>
        <v>0</v>
      </c>
      <c r="BF1106" s="231">
        <f>IF(N1106="snížená",J1106,0)</f>
        <v>0</v>
      </c>
      <c r="BG1106" s="231">
        <f>IF(N1106="zákl. přenesená",J1106,0)</f>
        <v>0</v>
      </c>
      <c r="BH1106" s="231">
        <f>IF(N1106="sníž. přenesená",J1106,0)</f>
        <v>0</v>
      </c>
      <c r="BI1106" s="231">
        <f>IF(N1106="nulová",J1106,0)</f>
        <v>0</v>
      </c>
      <c r="BJ1106" s="18" t="s">
        <v>164</v>
      </c>
      <c r="BK1106" s="231">
        <f>ROUND(I1106*H1106,2)</f>
        <v>0</v>
      </c>
      <c r="BL1106" s="18" t="s">
        <v>273</v>
      </c>
      <c r="BM1106" s="230" t="s">
        <v>1598</v>
      </c>
    </row>
    <row r="1107" s="2" customFormat="1">
      <c r="A1107" s="39"/>
      <c r="B1107" s="40"/>
      <c r="C1107" s="41"/>
      <c r="D1107" s="232" t="s">
        <v>166</v>
      </c>
      <c r="E1107" s="41"/>
      <c r="F1107" s="233" t="s">
        <v>1599</v>
      </c>
      <c r="G1107" s="41"/>
      <c r="H1107" s="41"/>
      <c r="I1107" s="234"/>
      <c r="J1107" s="41"/>
      <c r="K1107" s="41"/>
      <c r="L1107" s="45"/>
      <c r="M1107" s="235"/>
      <c r="N1107" s="236"/>
      <c r="O1107" s="92"/>
      <c r="P1107" s="92"/>
      <c r="Q1107" s="92"/>
      <c r="R1107" s="92"/>
      <c r="S1107" s="92"/>
      <c r="T1107" s="93"/>
      <c r="U1107" s="39"/>
      <c r="V1107" s="39"/>
      <c r="W1107" s="39"/>
      <c r="X1107" s="39"/>
      <c r="Y1107" s="39"/>
      <c r="Z1107" s="39"/>
      <c r="AA1107" s="39"/>
      <c r="AB1107" s="39"/>
      <c r="AC1107" s="39"/>
      <c r="AD1107" s="39"/>
      <c r="AE1107" s="39"/>
      <c r="AT1107" s="18" t="s">
        <v>166</v>
      </c>
      <c r="AU1107" s="18" t="s">
        <v>164</v>
      </c>
    </row>
    <row r="1108" s="2" customFormat="1">
      <c r="A1108" s="39"/>
      <c r="B1108" s="40"/>
      <c r="C1108" s="41"/>
      <c r="D1108" s="237" t="s">
        <v>168</v>
      </c>
      <c r="E1108" s="41"/>
      <c r="F1108" s="238" t="s">
        <v>1600</v>
      </c>
      <c r="G1108" s="41"/>
      <c r="H1108" s="41"/>
      <c r="I1108" s="234"/>
      <c r="J1108" s="41"/>
      <c r="K1108" s="41"/>
      <c r="L1108" s="45"/>
      <c r="M1108" s="235"/>
      <c r="N1108" s="236"/>
      <c r="O1108" s="92"/>
      <c r="P1108" s="92"/>
      <c r="Q1108" s="92"/>
      <c r="R1108" s="92"/>
      <c r="S1108" s="92"/>
      <c r="T1108" s="93"/>
      <c r="U1108" s="39"/>
      <c r="V1108" s="39"/>
      <c r="W1108" s="39"/>
      <c r="X1108" s="39"/>
      <c r="Y1108" s="39"/>
      <c r="Z1108" s="39"/>
      <c r="AA1108" s="39"/>
      <c r="AB1108" s="39"/>
      <c r="AC1108" s="39"/>
      <c r="AD1108" s="39"/>
      <c r="AE1108" s="39"/>
      <c r="AT1108" s="18" t="s">
        <v>168</v>
      </c>
      <c r="AU1108" s="18" t="s">
        <v>164</v>
      </c>
    </row>
    <row r="1109" s="13" customFormat="1">
      <c r="A1109" s="13"/>
      <c r="B1109" s="239"/>
      <c r="C1109" s="240"/>
      <c r="D1109" s="232" t="s">
        <v>170</v>
      </c>
      <c r="E1109" s="241" t="s">
        <v>1</v>
      </c>
      <c r="F1109" s="242" t="s">
        <v>1601</v>
      </c>
      <c r="G1109" s="240"/>
      <c r="H1109" s="243">
        <v>53.600000000000001</v>
      </c>
      <c r="I1109" s="244"/>
      <c r="J1109" s="240"/>
      <c r="K1109" s="240"/>
      <c r="L1109" s="245"/>
      <c r="M1109" s="246"/>
      <c r="N1109" s="247"/>
      <c r="O1109" s="247"/>
      <c r="P1109" s="247"/>
      <c r="Q1109" s="247"/>
      <c r="R1109" s="247"/>
      <c r="S1109" s="247"/>
      <c r="T1109" s="248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49" t="s">
        <v>170</v>
      </c>
      <c r="AU1109" s="249" t="s">
        <v>164</v>
      </c>
      <c r="AV1109" s="13" t="s">
        <v>164</v>
      </c>
      <c r="AW1109" s="13" t="s">
        <v>33</v>
      </c>
      <c r="AX1109" s="13" t="s">
        <v>76</v>
      </c>
      <c r="AY1109" s="249" t="s">
        <v>156</v>
      </c>
    </row>
    <row r="1110" s="14" customFormat="1">
      <c r="A1110" s="14"/>
      <c r="B1110" s="250"/>
      <c r="C1110" s="251"/>
      <c r="D1110" s="232" t="s">
        <v>170</v>
      </c>
      <c r="E1110" s="252" t="s">
        <v>1</v>
      </c>
      <c r="F1110" s="253" t="s">
        <v>172</v>
      </c>
      <c r="G1110" s="251"/>
      <c r="H1110" s="254">
        <v>53.600000000000001</v>
      </c>
      <c r="I1110" s="255"/>
      <c r="J1110" s="251"/>
      <c r="K1110" s="251"/>
      <c r="L1110" s="256"/>
      <c r="M1110" s="257"/>
      <c r="N1110" s="258"/>
      <c r="O1110" s="258"/>
      <c r="P1110" s="258"/>
      <c r="Q1110" s="258"/>
      <c r="R1110" s="258"/>
      <c r="S1110" s="258"/>
      <c r="T1110" s="259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60" t="s">
        <v>170</v>
      </c>
      <c r="AU1110" s="260" t="s">
        <v>164</v>
      </c>
      <c r="AV1110" s="14" t="s">
        <v>163</v>
      </c>
      <c r="AW1110" s="14" t="s">
        <v>33</v>
      </c>
      <c r="AX1110" s="14" t="s">
        <v>84</v>
      </c>
      <c r="AY1110" s="260" t="s">
        <v>156</v>
      </c>
    </row>
    <row r="1111" s="2" customFormat="1" ht="24.15" customHeight="1">
      <c r="A1111" s="39"/>
      <c r="B1111" s="40"/>
      <c r="C1111" s="219" t="s">
        <v>1602</v>
      </c>
      <c r="D1111" s="219" t="s">
        <v>158</v>
      </c>
      <c r="E1111" s="220" t="s">
        <v>1603</v>
      </c>
      <c r="F1111" s="221" t="s">
        <v>1604</v>
      </c>
      <c r="G1111" s="222" t="s">
        <v>464</v>
      </c>
      <c r="H1111" s="223">
        <v>4</v>
      </c>
      <c r="I1111" s="224"/>
      <c r="J1111" s="225">
        <f>ROUND(I1111*H1111,2)</f>
        <v>0</v>
      </c>
      <c r="K1111" s="221" t="s">
        <v>162</v>
      </c>
      <c r="L1111" s="45"/>
      <c r="M1111" s="226" t="s">
        <v>1</v>
      </c>
      <c r="N1111" s="227" t="s">
        <v>42</v>
      </c>
      <c r="O1111" s="92"/>
      <c r="P1111" s="228">
        <f>O1111*H1111</f>
        <v>0</v>
      </c>
      <c r="Q1111" s="228">
        <v>0.00029999999999999997</v>
      </c>
      <c r="R1111" s="228">
        <f>Q1111*H1111</f>
        <v>0.0011999999999999999</v>
      </c>
      <c r="S1111" s="228">
        <v>0</v>
      </c>
      <c r="T1111" s="229">
        <f>S1111*H1111</f>
        <v>0</v>
      </c>
      <c r="U1111" s="39"/>
      <c r="V1111" s="39"/>
      <c r="W1111" s="39"/>
      <c r="X1111" s="39"/>
      <c r="Y1111" s="39"/>
      <c r="Z1111" s="39"/>
      <c r="AA1111" s="39"/>
      <c r="AB1111" s="39"/>
      <c r="AC1111" s="39"/>
      <c r="AD1111" s="39"/>
      <c r="AE1111" s="39"/>
      <c r="AR1111" s="230" t="s">
        <v>273</v>
      </c>
      <c r="AT1111" s="230" t="s">
        <v>158</v>
      </c>
      <c r="AU1111" s="230" t="s">
        <v>164</v>
      </c>
      <c r="AY1111" s="18" t="s">
        <v>156</v>
      </c>
      <c r="BE1111" s="231">
        <f>IF(N1111="základní",J1111,0)</f>
        <v>0</v>
      </c>
      <c r="BF1111" s="231">
        <f>IF(N1111="snížená",J1111,0)</f>
        <v>0</v>
      </c>
      <c r="BG1111" s="231">
        <f>IF(N1111="zákl. přenesená",J1111,0)</f>
        <v>0</v>
      </c>
      <c r="BH1111" s="231">
        <f>IF(N1111="sníž. přenesená",J1111,0)</f>
        <v>0</v>
      </c>
      <c r="BI1111" s="231">
        <f>IF(N1111="nulová",J1111,0)</f>
        <v>0</v>
      </c>
      <c r="BJ1111" s="18" t="s">
        <v>164</v>
      </c>
      <c r="BK1111" s="231">
        <f>ROUND(I1111*H1111,2)</f>
        <v>0</v>
      </c>
      <c r="BL1111" s="18" t="s">
        <v>273</v>
      </c>
      <c r="BM1111" s="230" t="s">
        <v>1605</v>
      </c>
    </row>
    <row r="1112" s="2" customFormat="1">
      <c r="A1112" s="39"/>
      <c r="B1112" s="40"/>
      <c r="C1112" s="41"/>
      <c r="D1112" s="232" t="s">
        <v>166</v>
      </c>
      <c r="E1112" s="41"/>
      <c r="F1112" s="233" t="s">
        <v>1606</v>
      </c>
      <c r="G1112" s="41"/>
      <c r="H1112" s="41"/>
      <c r="I1112" s="234"/>
      <c r="J1112" s="41"/>
      <c r="K1112" s="41"/>
      <c r="L1112" s="45"/>
      <c r="M1112" s="235"/>
      <c r="N1112" s="236"/>
      <c r="O1112" s="92"/>
      <c r="P1112" s="92"/>
      <c r="Q1112" s="92"/>
      <c r="R1112" s="92"/>
      <c r="S1112" s="92"/>
      <c r="T1112" s="93"/>
      <c r="U1112" s="39"/>
      <c r="V1112" s="39"/>
      <c r="W1112" s="39"/>
      <c r="X1112" s="39"/>
      <c r="Y1112" s="39"/>
      <c r="Z1112" s="39"/>
      <c r="AA1112" s="39"/>
      <c r="AB1112" s="39"/>
      <c r="AC1112" s="39"/>
      <c r="AD1112" s="39"/>
      <c r="AE1112" s="39"/>
      <c r="AT1112" s="18" t="s">
        <v>166</v>
      </c>
      <c r="AU1112" s="18" t="s">
        <v>164</v>
      </c>
    </row>
    <row r="1113" s="2" customFormat="1">
      <c r="A1113" s="39"/>
      <c r="B1113" s="40"/>
      <c r="C1113" s="41"/>
      <c r="D1113" s="237" t="s">
        <v>168</v>
      </c>
      <c r="E1113" s="41"/>
      <c r="F1113" s="238" t="s">
        <v>1607</v>
      </c>
      <c r="G1113" s="41"/>
      <c r="H1113" s="41"/>
      <c r="I1113" s="234"/>
      <c r="J1113" s="41"/>
      <c r="K1113" s="41"/>
      <c r="L1113" s="45"/>
      <c r="M1113" s="235"/>
      <c r="N1113" s="236"/>
      <c r="O1113" s="92"/>
      <c r="P1113" s="92"/>
      <c r="Q1113" s="92"/>
      <c r="R1113" s="92"/>
      <c r="S1113" s="92"/>
      <c r="T1113" s="93"/>
      <c r="U1113" s="39"/>
      <c r="V1113" s="39"/>
      <c r="W1113" s="39"/>
      <c r="X1113" s="39"/>
      <c r="Y1113" s="39"/>
      <c r="Z1113" s="39"/>
      <c r="AA1113" s="39"/>
      <c r="AB1113" s="39"/>
      <c r="AC1113" s="39"/>
      <c r="AD1113" s="39"/>
      <c r="AE1113" s="39"/>
      <c r="AT1113" s="18" t="s">
        <v>168</v>
      </c>
      <c r="AU1113" s="18" t="s">
        <v>164</v>
      </c>
    </row>
    <row r="1114" s="2" customFormat="1" ht="24.15" customHeight="1">
      <c r="A1114" s="39"/>
      <c r="B1114" s="40"/>
      <c r="C1114" s="219" t="s">
        <v>1608</v>
      </c>
      <c r="D1114" s="219" t="s">
        <v>158</v>
      </c>
      <c r="E1114" s="220" t="s">
        <v>1609</v>
      </c>
      <c r="F1114" s="221" t="s">
        <v>1610</v>
      </c>
      <c r="G1114" s="222" t="s">
        <v>256</v>
      </c>
      <c r="H1114" s="223">
        <v>19.449999999999999</v>
      </c>
      <c r="I1114" s="224"/>
      <c r="J1114" s="225">
        <f>ROUND(I1114*H1114,2)</f>
        <v>0</v>
      </c>
      <c r="K1114" s="221" t="s">
        <v>162</v>
      </c>
      <c r="L1114" s="45"/>
      <c r="M1114" s="226" t="s">
        <v>1</v>
      </c>
      <c r="N1114" s="227" t="s">
        <v>42</v>
      </c>
      <c r="O1114" s="92"/>
      <c r="P1114" s="228">
        <f>O1114*H1114</f>
        <v>0</v>
      </c>
      <c r="Q1114" s="228">
        <v>0.0011100000000000001</v>
      </c>
      <c r="R1114" s="228">
        <f>Q1114*H1114</f>
        <v>0.021589500000000001</v>
      </c>
      <c r="S1114" s="228">
        <v>0</v>
      </c>
      <c r="T1114" s="229">
        <f>S1114*H1114</f>
        <v>0</v>
      </c>
      <c r="U1114" s="39"/>
      <c r="V1114" s="39"/>
      <c r="W1114" s="39"/>
      <c r="X1114" s="39"/>
      <c r="Y1114" s="39"/>
      <c r="Z1114" s="39"/>
      <c r="AA1114" s="39"/>
      <c r="AB1114" s="39"/>
      <c r="AC1114" s="39"/>
      <c r="AD1114" s="39"/>
      <c r="AE1114" s="39"/>
      <c r="AR1114" s="230" t="s">
        <v>273</v>
      </c>
      <c r="AT1114" s="230" t="s">
        <v>158</v>
      </c>
      <c r="AU1114" s="230" t="s">
        <v>164</v>
      </c>
      <c r="AY1114" s="18" t="s">
        <v>156</v>
      </c>
      <c r="BE1114" s="231">
        <f>IF(N1114="základní",J1114,0)</f>
        <v>0</v>
      </c>
      <c r="BF1114" s="231">
        <f>IF(N1114="snížená",J1114,0)</f>
        <v>0</v>
      </c>
      <c r="BG1114" s="231">
        <f>IF(N1114="zákl. přenesená",J1114,0)</f>
        <v>0</v>
      </c>
      <c r="BH1114" s="231">
        <f>IF(N1114="sníž. přenesená",J1114,0)</f>
        <v>0</v>
      </c>
      <c r="BI1114" s="231">
        <f>IF(N1114="nulová",J1114,0)</f>
        <v>0</v>
      </c>
      <c r="BJ1114" s="18" t="s">
        <v>164</v>
      </c>
      <c r="BK1114" s="231">
        <f>ROUND(I1114*H1114,2)</f>
        <v>0</v>
      </c>
      <c r="BL1114" s="18" t="s">
        <v>273</v>
      </c>
      <c r="BM1114" s="230" t="s">
        <v>1611</v>
      </c>
    </row>
    <row r="1115" s="2" customFormat="1">
      <c r="A1115" s="39"/>
      <c r="B1115" s="40"/>
      <c r="C1115" s="41"/>
      <c r="D1115" s="232" t="s">
        <v>166</v>
      </c>
      <c r="E1115" s="41"/>
      <c r="F1115" s="233" t="s">
        <v>1612</v>
      </c>
      <c r="G1115" s="41"/>
      <c r="H1115" s="41"/>
      <c r="I1115" s="234"/>
      <c r="J1115" s="41"/>
      <c r="K1115" s="41"/>
      <c r="L1115" s="45"/>
      <c r="M1115" s="235"/>
      <c r="N1115" s="236"/>
      <c r="O1115" s="92"/>
      <c r="P1115" s="92"/>
      <c r="Q1115" s="92"/>
      <c r="R1115" s="92"/>
      <c r="S1115" s="92"/>
      <c r="T1115" s="93"/>
      <c r="U1115" s="39"/>
      <c r="V1115" s="39"/>
      <c r="W1115" s="39"/>
      <c r="X1115" s="39"/>
      <c r="Y1115" s="39"/>
      <c r="Z1115" s="39"/>
      <c r="AA1115" s="39"/>
      <c r="AB1115" s="39"/>
      <c r="AC1115" s="39"/>
      <c r="AD1115" s="39"/>
      <c r="AE1115" s="39"/>
      <c r="AT1115" s="18" t="s">
        <v>166</v>
      </c>
      <c r="AU1115" s="18" t="s">
        <v>164</v>
      </c>
    </row>
    <row r="1116" s="2" customFormat="1">
      <c r="A1116" s="39"/>
      <c r="B1116" s="40"/>
      <c r="C1116" s="41"/>
      <c r="D1116" s="237" t="s">
        <v>168</v>
      </c>
      <c r="E1116" s="41"/>
      <c r="F1116" s="238" t="s">
        <v>1613</v>
      </c>
      <c r="G1116" s="41"/>
      <c r="H1116" s="41"/>
      <c r="I1116" s="234"/>
      <c r="J1116" s="41"/>
      <c r="K1116" s="41"/>
      <c r="L1116" s="45"/>
      <c r="M1116" s="235"/>
      <c r="N1116" s="236"/>
      <c r="O1116" s="92"/>
      <c r="P1116" s="92"/>
      <c r="Q1116" s="92"/>
      <c r="R1116" s="92"/>
      <c r="S1116" s="92"/>
      <c r="T1116" s="93"/>
      <c r="U1116" s="39"/>
      <c r="V1116" s="39"/>
      <c r="W1116" s="39"/>
      <c r="X1116" s="39"/>
      <c r="Y1116" s="39"/>
      <c r="Z1116" s="39"/>
      <c r="AA1116" s="39"/>
      <c r="AB1116" s="39"/>
      <c r="AC1116" s="39"/>
      <c r="AD1116" s="39"/>
      <c r="AE1116" s="39"/>
      <c r="AT1116" s="18" t="s">
        <v>168</v>
      </c>
      <c r="AU1116" s="18" t="s">
        <v>164</v>
      </c>
    </row>
    <row r="1117" s="13" customFormat="1">
      <c r="A1117" s="13"/>
      <c r="B1117" s="239"/>
      <c r="C1117" s="240"/>
      <c r="D1117" s="232" t="s">
        <v>170</v>
      </c>
      <c r="E1117" s="241" t="s">
        <v>1</v>
      </c>
      <c r="F1117" s="242" t="s">
        <v>1614</v>
      </c>
      <c r="G1117" s="240"/>
      <c r="H1117" s="243">
        <v>19.449999999999999</v>
      </c>
      <c r="I1117" s="244"/>
      <c r="J1117" s="240"/>
      <c r="K1117" s="240"/>
      <c r="L1117" s="245"/>
      <c r="M1117" s="246"/>
      <c r="N1117" s="247"/>
      <c r="O1117" s="247"/>
      <c r="P1117" s="247"/>
      <c r="Q1117" s="247"/>
      <c r="R1117" s="247"/>
      <c r="S1117" s="247"/>
      <c r="T1117" s="248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49" t="s">
        <v>170</v>
      </c>
      <c r="AU1117" s="249" t="s">
        <v>164</v>
      </c>
      <c r="AV1117" s="13" t="s">
        <v>164</v>
      </c>
      <c r="AW1117" s="13" t="s">
        <v>33</v>
      </c>
      <c r="AX1117" s="13" t="s">
        <v>76</v>
      </c>
      <c r="AY1117" s="249" t="s">
        <v>156</v>
      </c>
    </row>
    <row r="1118" s="14" customFormat="1">
      <c r="A1118" s="14"/>
      <c r="B1118" s="250"/>
      <c r="C1118" s="251"/>
      <c r="D1118" s="232" t="s">
        <v>170</v>
      </c>
      <c r="E1118" s="252" t="s">
        <v>1</v>
      </c>
      <c r="F1118" s="253" t="s">
        <v>172</v>
      </c>
      <c r="G1118" s="251"/>
      <c r="H1118" s="254">
        <v>19.449999999999999</v>
      </c>
      <c r="I1118" s="255"/>
      <c r="J1118" s="251"/>
      <c r="K1118" s="251"/>
      <c r="L1118" s="256"/>
      <c r="M1118" s="257"/>
      <c r="N1118" s="258"/>
      <c r="O1118" s="258"/>
      <c r="P1118" s="258"/>
      <c r="Q1118" s="258"/>
      <c r="R1118" s="258"/>
      <c r="S1118" s="258"/>
      <c r="T1118" s="259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60" t="s">
        <v>170</v>
      </c>
      <c r="AU1118" s="260" t="s">
        <v>164</v>
      </c>
      <c r="AV1118" s="14" t="s">
        <v>163</v>
      </c>
      <c r="AW1118" s="14" t="s">
        <v>33</v>
      </c>
      <c r="AX1118" s="14" t="s">
        <v>84</v>
      </c>
      <c r="AY1118" s="260" t="s">
        <v>156</v>
      </c>
    </row>
    <row r="1119" s="2" customFormat="1" ht="33" customHeight="1">
      <c r="A1119" s="39"/>
      <c r="B1119" s="40"/>
      <c r="C1119" s="219" t="s">
        <v>1615</v>
      </c>
      <c r="D1119" s="219" t="s">
        <v>158</v>
      </c>
      <c r="E1119" s="220" t="s">
        <v>1616</v>
      </c>
      <c r="F1119" s="221" t="s">
        <v>1617</v>
      </c>
      <c r="G1119" s="222" t="s">
        <v>991</v>
      </c>
      <c r="H1119" s="292"/>
      <c r="I1119" s="224"/>
      <c r="J1119" s="225">
        <f>ROUND(I1119*H1119,2)</f>
        <v>0</v>
      </c>
      <c r="K1119" s="221" t="s">
        <v>162</v>
      </c>
      <c r="L1119" s="45"/>
      <c r="M1119" s="226" t="s">
        <v>1</v>
      </c>
      <c r="N1119" s="227" t="s">
        <v>42</v>
      </c>
      <c r="O1119" s="92"/>
      <c r="P1119" s="228">
        <f>O1119*H1119</f>
        <v>0</v>
      </c>
      <c r="Q1119" s="228">
        <v>0</v>
      </c>
      <c r="R1119" s="228">
        <f>Q1119*H1119</f>
        <v>0</v>
      </c>
      <c r="S1119" s="228">
        <v>0</v>
      </c>
      <c r="T1119" s="229">
        <f>S1119*H1119</f>
        <v>0</v>
      </c>
      <c r="U1119" s="39"/>
      <c r="V1119" s="39"/>
      <c r="W1119" s="39"/>
      <c r="X1119" s="39"/>
      <c r="Y1119" s="39"/>
      <c r="Z1119" s="39"/>
      <c r="AA1119" s="39"/>
      <c r="AB1119" s="39"/>
      <c r="AC1119" s="39"/>
      <c r="AD1119" s="39"/>
      <c r="AE1119" s="39"/>
      <c r="AR1119" s="230" t="s">
        <v>273</v>
      </c>
      <c r="AT1119" s="230" t="s">
        <v>158</v>
      </c>
      <c r="AU1119" s="230" t="s">
        <v>164</v>
      </c>
      <c r="AY1119" s="18" t="s">
        <v>156</v>
      </c>
      <c r="BE1119" s="231">
        <f>IF(N1119="základní",J1119,0)</f>
        <v>0</v>
      </c>
      <c r="BF1119" s="231">
        <f>IF(N1119="snížená",J1119,0)</f>
        <v>0</v>
      </c>
      <c r="BG1119" s="231">
        <f>IF(N1119="zákl. přenesená",J1119,0)</f>
        <v>0</v>
      </c>
      <c r="BH1119" s="231">
        <f>IF(N1119="sníž. přenesená",J1119,0)</f>
        <v>0</v>
      </c>
      <c r="BI1119" s="231">
        <f>IF(N1119="nulová",J1119,0)</f>
        <v>0</v>
      </c>
      <c r="BJ1119" s="18" t="s">
        <v>164</v>
      </c>
      <c r="BK1119" s="231">
        <f>ROUND(I1119*H1119,2)</f>
        <v>0</v>
      </c>
      <c r="BL1119" s="18" t="s">
        <v>273</v>
      </c>
      <c r="BM1119" s="230" t="s">
        <v>1618</v>
      </c>
    </row>
    <row r="1120" s="2" customFormat="1">
      <c r="A1120" s="39"/>
      <c r="B1120" s="40"/>
      <c r="C1120" s="41"/>
      <c r="D1120" s="232" t="s">
        <v>166</v>
      </c>
      <c r="E1120" s="41"/>
      <c r="F1120" s="233" t="s">
        <v>1619</v>
      </c>
      <c r="G1120" s="41"/>
      <c r="H1120" s="41"/>
      <c r="I1120" s="234"/>
      <c r="J1120" s="41"/>
      <c r="K1120" s="41"/>
      <c r="L1120" s="45"/>
      <c r="M1120" s="235"/>
      <c r="N1120" s="236"/>
      <c r="O1120" s="92"/>
      <c r="P1120" s="92"/>
      <c r="Q1120" s="92"/>
      <c r="R1120" s="92"/>
      <c r="S1120" s="92"/>
      <c r="T1120" s="93"/>
      <c r="U1120" s="39"/>
      <c r="V1120" s="39"/>
      <c r="W1120" s="39"/>
      <c r="X1120" s="39"/>
      <c r="Y1120" s="39"/>
      <c r="Z1120" s="39"/>
      <c r="AA1120" s="39"/>
      <c r="AB1120" s="39"/>
      <c r="AC1120" s="39"/>
      <c r="AD1120" s="39"/>
      <c r="AE1120" s="39"/>
      <c r="AT1120" s="18" t="s">
        <v>166</v>
      </c>
      <c r="AU1120" s="18" t="s">
        <v>164</v>
      </c>
    </row>
    <row r="1121" s="2" customFormat="1">
      <c r="A1121" s="39"/>
      <c r="B1121" s="40"/>
      <c r="C1121" s="41"/>
      <c r="D1121" s="237" t="s">
        <v>168</v>
      </c>
      <c r="E1121" s="41"/>
      <c r="F1121" s="238" t="s">
        <v>1620</v>
      </c>
      <c r="G1121" s="41"/>
      <c r="H1121" s="41"/>
      <c r="I1121" s="234"/>
      <c r="J1121" s="41"/>
      <c r="K1121" s="41"/>
      <c r="L1121" s="45"/>
      <c r="M1121" s="235"/>
      <c r="N1121" s="236"/>
      <c r="O1121" s="92"/>
      <c r="P1121" s="92"/>
      <c r="Q1121" s="92"/>
      <c r="R1121" s="92"/>
      <c r="S1121" s="92"/>
      <c r="T1121" s="93"/>
      <c r="U1121" s="39"/>
      <c r="V1121" s="39"/>
      <c r="W1121" s="39"/>
      <c r="X1121" s="39"/>
      <c r="Y1121" s="39"/>
      <c r="Z1121" s="39"/>
      <c r="AA1121" s="39"/>
      <c r="AB1121" s="39"/>
      <c r="AC1121" s="39"/>
      <c r="AD1121" s="39"/>
      <c r="AE1121" s="39"/>
      <c r="AT1121" s="18" t="s">
        <v>168</v>
      </c>
      <c r="AU1121" s="18" t="s">
        <v>164</v>
      </c>
    </row>
    <row r="1122" s="12" customFormat="1" ht="22.8" customHeight="1">
      <c r="A1122" s="12"/>
      <c r="B1122" s="203"/>
      <c r="C1122" s="204"/>
      <c r="D1122" s="205" t="s">
        <v>75</v>
      </c>
      <c r="E1122" s="217" t="s">
        <v>1621</v>
      </c>
      <c r="F1122" s="217" t="s">
        <v>1622</v>
      </c>
      <c r="G1122" s="204"/>
      <c r="H1122" s="204"/>
      <c r="I1122" s="207"/>
      <c r="J1122" s="218">
        <f>BK1122</f>
        <v>0</v>
      </c>
      <c r="K1122" s="204"/>
      <c r="L1122" s="209"/>
      <c r="M1122" s="210"/>
      <c r="N1122" s="211"/>
      <c r="O1122" s="211"/>
      <c r="P1122" s="212">
        <f>SUM(P1123:P1157)</f>
        <v>0</v>
      </c>
      <c r="Q1122" s="211"/>
      <c r="R1122" s="212">
        <f>SUM(R1123:R1157)</f>
        <v>8.0730819999999976</v>
      </c>
      <c r="S1122" s="211"/>
      <c r="T1122" s="213">
        <f>SUM(T1123:T1157)</f>
        <v>0</v>
      </c>
      <c r="U1122" s="12"/>
      <c r="V1122" s="12"/>
      <c r="W1122" s="12"/>
      <c r="X1122" s="12"/>
      <c r="Y1122" s="12"/>
      <c r="Z1122" s="12"/>
      <c r="AA1122" s="12"/>
      <c r="AB1122" s="12"/>
      <c r="AC1122" s="12"/>
      <c r="AD1122" s="12"/>
      <c r="AE1122" s="12"/>
      <c r="AR1122" s="214" t="s">
        <v>164</v>
      </c>
      <c r="AT1122" s="215" t="s">
        <v>75</v>
      </c>
      <c r="AU1122" s="215" t="s">
        <v>84</v>
      </c>
      <c r="AY1122" s="214" t="s">
        <v>156</v>
      </c>
      <c r="BK1122" s="216">
        <f>SUM(BK1123:BK1157)</f>
        <v>0</v>
      </c>
    </row>
    <row r="1123" s="2" customFormat="1" ht="37.8" customHeight="1">
      <c r="A1123" s="39"/>
      <c r="B1123" s="40"/>
      <c r="C1123" s="219" t="s">
        <v>1623</v>
      </c>
      <c r="D1123" s="219" t="s">
        <v>158</v>
      </c>
      <c r="E1123" s="220" t="s">
        <v>1624</v>
      </c>
      <c r="F1123" s="221" t="s">
        <v>1625</v>
      </c>
      <c r="G1123" s="222" t="s">
        <v>161</v>
      </c>
      <c r="H1123" s="223">
        <v>174</v>
      </c>
      <c r="I1123" s="224"/>
      <c r="J1123" s="225">
        <f>ROUND(I1123*H1123,2)</f>
        <v>0</v>
      </c>
      <c r="K1123" s="221" t="s">
        <v>1</v>
      </c>
      <c r="L1123" s="45"/>
      <c r="M1123" s="226" t="s">
        <v>1</v>
      </c>
      <c r="N1123" s="227" t="s">
        <v>42</v>
      </c>
      <c r="O1123" s="92"/>
      <c r="P1123" s="228">
        <f>O1123*H1123</f>
        <v>0</v>
      </c>
      <c r="Q1123" s="228">
        <v>0.042659999999999997</v>
      </c>
      <c r="R1123" s="228">
        <f>Q1123*H1123</f>
        <v>7.422839999999999</v>
      </c>
      <c r="S1123" s="228">
        <v>0</v>
      </c>
      <c r="T1123" s="229">
        <f>S1123*H1123</f>
        <v>0</v>
      </c>
      <c r="U1123" s="39"/>
      <c r="V1123" s="39"/>
      <c r="W1123" s="39"/>
      <c r="X1123" s="39"/>
      <c r="Y1123" s="39"/>
      <c r="Z1123" s="39"/>
      <c r="AA1123" s="39"/>
      <c r="AB1123" s="39"/>
      <c r="AC1123" s="39"/>
      <c r="AD1123" s="39"/>
      <c r="AE1123" s="39"/>
      <c r="AR1123" s="230" t="s">
        <v>273</v>
      </c>
      <c r="AT1123" s="230" t="s">
        <v>158</v>
      </c>
      <c r="AU1123" s="230" t="s">
        <v>164</v>
      </c>
      <c r="AY1123" s="18" t="s">
        <v>156</v>
      </c>
      <c r="BE1123" s="231">
        <f>IF(N1123="základní",J1123,0)</f>
        <v>0</v>
      </c>
      <c r="BF1123" s="231">
        <f>IF(N1123="snížená",J1123,0)</f>
        <v>0</v>
      </c>
      <c r="BG1123" s="231">
        <f>IF(N1123="zákl. přenesená",J1123,0)</f>
        <v>0</v>
      </c>
      <c r="BH1123" s="231">
        <f>IF(N1123="sníž. přenesená",J1123,0)</f>
        <v>0</v>
      </c>
      <c r="BI1123" s="231">
        <f>IF(N1123="nulová",J1123,0)</f>
        <v>0</v>
      </c>
      <c r="BJ1123" s="18" t="s">
        <v>164</v>
      </c>
      <c r="BK1123" s="231">
        <f>ROUND(I1123*H1123,2)</f>
        <v>0</v>
      </c>
      <c r="BL1123" s="18" t="s">
        <v>273</v>
      </c>
      <c r="BM1123" s="230" t="s">
        <v>1626</v>
      </c>
    </row>
    <row r="1124" s="2" customFormat="1">
      <c r="A1124" s="39"/>
      <c r="B1124" s="40"/>
      <c r="C1124" s="41"/>
      <c r="D1124" s="232" t="s">
        <v>166</v>
      </c>
      <c r="E1124" s="41"/>
      <c r="F1124" s="233" t="s">
        <v>1627</v>
      </c>
      <c r="G1124" s="41"/>
      <c r="H1124" s="41"/>
      <c r="I1124" s="234"/>
      <c r="J1124" s="41"/>
      <c r="K1124" s="41"/>
      <c r="L1124" s="45"/>
      <c r="M1124" s="235"/>
      <c r="N1124" s="236"/>
      <c r="O1124" s="92"/>
      <c r="P1124" s="92"/>
      <c r="Q1124" s="92"/>
      <c r="R1124" s="92"/>
      <c r="S1124" s="92"/>
      <c r="T1124" s="93"/>
      <c r="U1124" s="39"/>
      <c r="V1124" s="39"/>
      <c r="W1124" s="39"/>
      <c r="X1124" s="39"/>
      <c r="Y1124" s="39"/>
      <c r="Z1124" s="39"/>
      <c r="AA1124" s="39"/>
      <c r="AB1124" s="39"/>
      <c r="AC1124" s="39"/>
      <c r="AD1124" s="39"/>
      <c r="AE1124" s="39"/>
      <c r="AT1124" s="18" t="s">
        <v>166</v>
      </c>
      <c r="AU1124" s="18" t="s">
        <v>164</v>
      </c>
    </row>
    <row r="1125" s="13" customFormat="1">
      <c r="A1125" s="13"/>
      <c r="B1125" s="239"/>
      <c r="C1125" s="240"/>
      <c r="D1125" s="232" t="s">
        <v>170</v>
      </c>
      <c r="E1125" s="241" t="s">
        <v>1</v>
      </c>
      <c r="F1125" s="242" t="s">
        <v>1628</v>
      </c>
      <c r="G1125" s="240"/>
      <c r="H1125" s="243">
        <v>56</v>
      </c>
      <c r="I1125" s="244"/>
      <c r="J1125" s="240"/>
      <c r="K1125" s="240"/>
      <c r="L1125" s="245"/>
      <c r="M1125" s="246"/>
      <c r="N1125" s="247"/>
      <c r="O1125" s="247"/>
      <c r="P1125" s="247"/>
      <c r="Q1125" s="247"/>
      <c r="R1125" s="247"/>
      <c r="S1125" s="247"/>
      <c r="T1125" s="248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49" t="s">
        <v>170</v>
      </c>
      <c r="AU1125" s="249" t="s">
        <v>164</v>
      </c>
      <c r="AV1125" s="13" t="s">
        <v>164</v>
      </c>
      <c r="AW1125" s="13" t="s">
        <v>33</v>
      </c>
      <c r="AX1125" s="13" t="s">
        <v>76</v>
      </c>
      <c r="AY1125" s="249" t="s">
        <v>156</v>
      </c>
    </row>
    <row r="1126" s="13" customFormat="1">
      <c r="A1126" s="13"/>
      <c r="B1126" s="239"/>
      <c r="C1126" s="240"/>
      <c r="D1126" s="232" t="s">
        <v>170</v>
      </c>
      <c r="E1126" s="241" t="s">
        <v>1</v>
      </c>
      <c r="F1126" s="242" t="s">
        <v>1629</v>
      </c>
      <c r="G1126" s="240"/>
      <c r="H1126" s="243">
        <v>118</v>
      </c>
      <c r="I1126" s="244"/>
      <c r="J1126" s="240"/>
      <c r="K1126" s="240"/>
      <c r="L1126" s="245"/>
      <c r="M1126" s="246"/>
      <c r="N1126" s="247"/>
      <c r="O1126" s="247"/>
      <c r="P1126" s="247"/>
      <c r="Q1126" s="247"/>
      <c r="R1126" s="247"/>
      <c r="S1126" s="247"/>
      <c r="T1126" s="248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49" t="s">
        <v>170</v>
      </c>
      <c r="AU1126" s="249" t="s">
        <v>164</v>
      </c>
      <c r="AV1126" s="13" t="s">
        <v>164</v>
      </c>
      <c r="AW1126" s="13" t="s">
        <v>33</v>
      </c>
      <c r="AX1126" s="13" t="s">
        <v>76</v>
      </c>
      <c r="AY1126" s="249" t="s">
        <v>156</v>
      </c>
    </row>
    <row r="1127" s="14" customFormat="1">
      <c r="A1127" s="14"/>
      <c r="B1127" s="250"/>
      <c r="C1127" s="251"/>
      <c r="D1127" s="232" t="s">
        <v>170</v>
      </c>
      <c r="E1127" s="252" t="s">
        <v>1</v>
      </c>
      <c r="F1127" s="253" t="s">
        <v>172</v>
      </c>
      <c r="G1127" s="251"/>
      <c r="H1127" s="254">
        <v>174</v>
      </c>
      <c r="I1127" s="255"/>
      <c r="J1127" s="251"/>
      <c r="K1127" s="251"/>
      <c r="L1127" s="256"/>
      <c r="M1127" s="257"/>
      <c r="N1127" s="258"/>
      <c r="O1127" s="258"/>
      <c r="P1127" s="258"/>
      <c r="Q1127" s="258"/>
      <c r="R1127" s="258"/>
      <c r="S1127" s="258"/>
      <c r="T1127" s="259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60" t="s">
        <v>170</v>
      </c>
      <c r="AU1127" s="260" t="s">
        <v>164</v>
      </c>
      <c r="AV1127" s="14" t="s">
        <v>163</v>
      </c>
      <c r="AW1127" s="14" t="s">
        <v>33</v>
      </c>
      <c r="AX1127" s="14" t="s">
        <v>84</v>
      </c>
      <c r="AY1127" s="260" t="s">
        <v>156</v>
      </c>
    </row>
    <row r="1128" s="2" customFormat="1" ht="24.15" customHeight="1">
      <c r="A1128" s="39"/>
      <c r="B1128" s="40"/>
      <c r="C1128" s="219" t="s">
        <v>1630</v>
      </c>
      <c r="D1128" s="219" t="s">
        <v>158</v>
      </c>
      <c r="E1128" s="220" t="s">
        <v>1631</v>
      </c>
      <c r="F1128" s="221" t="s">
        <v>1632</v>
      </c>
      <c r="G1128" s="222" t="s">
        <v>256</v>
      </c>
      <c r="H1128" s="223">
        <v>53.600000000000001</v>
      </c>
      <c r="I1128" s="224"/>
      <c r="J1128" s="225">
        <f>ROUND(I1128*H1128,2)</f>
        <v>0</v>
      </c>
      <c r="K1128" s="221" t="s">
        <v>1</v>
      </c>
      <c r="L1128" s="45"/>
      <c r="M1128" s="226" t="s">
        <v>1</v>
      </c>
      <c r="N1128" s="227" t="s">
        <v>42</v>
      </c>
      <c r="O1128" s="92"/>
      <c r="P1128" s="228">
        <f>O1128*H1128</f>
        <v>0</v>
      </c>
      <c r="Q1128" s="228">
        <v>0.00020000000000000001</v>
      </c>
      <c r="R1128" s="228">
        <f>Q1128*H1128</f>
        <v>0.01072</v>
      </c>
      <c r="S1128" s="228">
        <v>0</v>
      </c>
      <c r="T1128" s="229">
        <f>S1128*H1128</f>
        <v>0</v>
      </c>
      <c r="U1128" s="39"/>
      <c r="V1128" s="39"/>
      <c r="W1128" s="39"/>
      <c r="X1128" s="39"/>
      <c r="Y1128" s="39"/>
      <c r="Z1128" s="39"/>
      <c r="AA1128" s="39"/>
      <c r="AB1128" s="39"/>
      <c r="AC1128" s="39"/>
      <c r="AD1128" s="39"/>
      <c r="AE1128" s="39"/>
      <c r="AR1128" s="230" t="s">
        <v>273</v>
      </c>
      <c r="AT1128" s="230" t="s">
        <v>158</v>
      </c>
      <c r="AU1128" s="230" t="s">
        <v>164</v>
      </c>
      <c r="AY1128" s="18" t="s">
        <v>156</v>
      </c>
      <c r="BE1128" s="231">
        <f>IF(N1128="základní",J1128,0)</f>
        <v>0</v>
      </c>
      <c r="BF1128" s="231">
        <f>IF(N1128="snížená",J1128,0)</f>
        <v>0</v>
      </c>
      <c r="BG1128" s="231">
        <f>IF(N1128="zákl. přenesená",J1128,0)</f>
        <v>0</v>
      </c>
      <c r="BH1128" s="231">
        <f>IF(N1128="sníž. přenesená",J1128,0)</f>
        <v>0</v>
      </c>
      <c r="BI1128" s="231">
        <f>IF(N1128="nulová",J1128,0)</f>
        <v>0</v>
      </c>
      <c r="BJ1128" s="18" t="s">
        <v>164</v>
      </c>
      <c r="BK1128" s="231">
        <f>ROUND(I1128*H1128,2)</f>
        <v>0</v>
      </c>
      <c r="BL1128" s="18" t="s">
        <v>273</v>
      </c>
      <c r="BM1128" s="230" t="s">
        <v>1633</v>
      </c>
    </row>
    <row r="1129" s="2" customFormat="1">
      <c r="A1129" s="39"/>
      <c r="B1129" s="40"/>
      <c r="C1129" s="41"/>
      <c r="D1129" s="232" t="s">
        <v>166</v>
      </c>
      <c r="E1129" s="41"/>
      <c r="F1129" s="233" t="s">
        <v>1632</v>
      </c>
      <c r="G1129" s="41"/>
      <c r="H1129" s="41"/>
      <c r="I1129" s="234"/>
      <c r="J1129" s="41"/>
      <c r="K1129" s="41"/>
      <c r="L1129" s="45"/>
      <c r="M1129" s="235"/>
      <c r="N1129" s="236"/>
      <c r="O1129" s="92"/>
      <c r="P1129" s="92"/>
      <c r="Q1129" s="92"/>
      <c r="R1129" s="92"/>
      <c r="S1129" s="92"/>
      <c r="T1129" s="93"/>
      <c r="U1129" s="39"/>
      <c r="V1129" s="39"/>
      <c r="W1129" s="39"/>
      <c r="X1129" s="39"/>
      <c r="Y1129" s="39"/>
      <c r="Z1129" s="39"/>
      <c r="AA1129" s="39"/>
      <c r="AB1129" s="39"/>
      <c r="AC1129" s="39"/>
      <c r="AD1129" s="39"/>
      <c r="AE1129" s="39"/>
      <c r="AT1129" s="18" t="s">
        <v>166</v>
      </c>
      <c r="AU1129" s="18" t="s">
        <v>164</v>
      </c>
    </row>
    <row r="1130" s="13" customFormat="1">
      <c r="A1130" s="13"/>
      <c r="B1130" s="239"/>
      <c r="C1130" s="240"/>
      <c r="D1130" s="232" t="s">
        <v>170</v>
      </c>
      <c r="E1130" s="241" t="s">
        <v>1</v>
      </c>
      <c r="F1130" s="242" t="s">
        <v>1601</v>
      </c>
      <c r="G1130" s="240"/>
      <c r="H1130" s="243">
        <v>53.600000000000001</v>
      </c>
      <c r="I1130" s="244"/>
      <c r="J1130" s="240"/>
      <c r="K1130" s="240"/>
      <c r="L1130" s="245"/>
      <c r="M1130" s="246"/>
      <c r="N1130" s="247"/>
      <c r="O1130" s="247"/>
      <c r="P1130" s="247"/>
      <c r="Q1130" s="247"/>
      <c r="R1130" s="247"/>
      <c r="S1130" s="247"/>
      <c r="T1130" s="248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49" t="s">
        <v>170</v>
      </c>
      <c r="AU1130" s="249" t="s">
        <v>164</v>
      </c>
      <c r="AV1130" s="13" t="s">
        <v>164</v>
      </c>
      <c r="AW1130" s="13" t="s">
        <v>33</v>
      </c>
      <c r="AX1130" s="13" t="s">
        <v>76</v>
      </c>
      <c r="AY1130" s="249" t="s">
        <v>156</v>
      </c>
    </row>
    <row r="1131" s="14" customFormat="1">
      <c r="A1131" s="14"/>
      <c r="B1131" s="250"/>
      <c r="C1131" s="251"/>
      <c r="D1131" s="232" t="s">
        <v>170</v>
      </c>
      <c r="E1131" s="252" t="s">
        <v>1</v>
      </c>
      <c r="F1131" s="253" t="s">
        <v>172</v>
      </c>
      <c r="G1131" s="251"/>
      <c r="H1131" s="254">
        <v>53.600000000000001</v>
      </c>
      <c r="I1131" s="255"/>
      <c r="J1131" s="251"/>
      <c r="K1131" s="251"/>
      <c r="L1131" s="256"/>
      <c r="M1131" s="257"/>
      <c r="N1131" s="258"/>
      <c r="O1131" s="258"/>
      <c r="P1131" s="258"/>
      <c r="Q1131" s="258"/>
      <c r="R1131" s="258"/>
      <c r="S1131" s="258"/>
      <c r="T1131" s="259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60" t="s">
        <v>170</v>
      </c>
      <c r="AU1131" s="260" t="s">
        <v>164</v>
      </c>
      <c r="AV1131" s="14" t="s">
        <v>163</v>
      </c>
      <c r="AW1131" s="14" t="s">
        <v>33</v>
      </c>
      <c r="AX1131" s="14" t="s">
        <v>84</v>
      </c>
      <c r="AY1131" s="260" t="s">
        <v>156</v>
      </c>
    </row>
    <row r="1132" s="2" customFormat="1" ht="33" customHeight="1">
      <c r="A1132" s="39"/>
      <c r="B1132" s="40"/>
      <c r="C1132" s="219" t="s">
        <v>1634</v>
      </c>
      <c r="D1132" s="219" t="s">
        <v>158</v>
      </c>
      <c r="E1132" s="220" t="s">
        <v>1635</v>
      </c>
      <c r="F1132" s="221" t="s">
        <v>1636</v>
      </c>
      <c r="G1132" s="222" t="s">
        <v>256</v>
      </c>
      <c r="H1132" s="223">
        <v>23.399999999999999</v>
      </c>
      <c r="I1132" s="224"/>
      <c r="J1132" s="225">
        <f>ROUND(I1132*H1132,2)</f>
        <v>0</v>
      </c>
      <c r="K1132" s="221" t="s">
        <v>162</v>
      </c>
      <c r="L1132" s="45"/>
      <c r="M1132" s="226" t="s">
        <v>1</v>
      </c>
      <c r="N1132" s="227" t="s">
        <v>42</v>
      </c>
      <c r="O1132" s="92"/>
      <c r="P1132" s="228">
        <f>O1132*H1132</f>
        <v>0</v>
      </c>
      <c r="Q1132" s="228">
        <v>0.012630000000000001</v>
      </c>
      <c r="R1132" s="228">
        <f>Q1132*H1132</f>
        <v>0.29554199999999997</v>
      </c>
      <c r="S1132" s="228">
        <v>0</v>
      </c>
      <c r="T1132" s="229">
        <f>S1132*H1132</f>
        <v>0</v>
      </c>
      <c r="U1132" s="39"/>
      <c r="V1132" s="39"/>
      <c r="W1132" s="39"/>
      <c r="X1132" s="39"/>
      <c r="Y1132" s="39"/>
      <c r="Z1132" s="39"/>
      <c r="AA1132" s="39"/>
      <c r="AB1132" s="39"/>
      <c r="AC1132" s="39"/>
      <c r="AD1132" s="39"/>
      <c r="AE1132" s="39"/>
      <c r="AR1132" s="230" t="s">
        <v>273</v>
      </c>
      <c r="AT1132" s="230" t="s">
        <v>158</v>
      </c>
      <c r="AU1132" s="230" t="s">
        <v>164</v>
      </c>
      <c r="AY1132" s="18" t="s">
        <v>156</v>
      </c>
      <c r="BE1132" s="231">
        <f>IF(N1132="základní",J1132,0)</f>
        <v>0</v>
      </c>
      <c r="BF1132" s="231">
        <f>IF(N1132="snížená",J1132,0)</f>
        <v>0</v>
      </c>
      <c r="BG1132" s="231">
        <f>IF(N1132="zákl. přenesená",J1132,0)</f>
        <v>0</v>
      </c>
      <c r="BH1132" s="231">
        <f>IF(N1132="sníž. přenesená",J1132,0)</f>
        <v>0</v>
      </c>
      <c r="BI1132" s="231">
        <f>IF(N1132="nulová",J1132,0)</f>
        <v>0</v>
      </c>
      <c r="BJ1132" s="18" t="s">
        <v>164</v>
      </c>
      <c r="BK1132" s="231">
        <f>ROUND(I1132*H1132,2)</f>
        <v>0</v>
      </c>
      <c r="BL1132" s="18" t="s">
        <v>273</v>
      </c>
      <c r="BM1132" s="230" t="s">
        <v>1637</v>
      </c>
    </row>
    <row r="1133" s="2" customFormat="1">
      <c r="A1133" s="39"/>
      <c r="B1133" s="40"/>
      <c r="C1133" s="41"/>
      <c r="D1133" s="232" t="s">
        <v>166</v>
      </c>
      <c r="E1133" s="41"/>
      <c r="F1133" s="233" t="s">
        <v>1638</v>
      </c>
      <c r="G1133" s="41"/>
      <c r="H1133" s="41"/>
      <c r="I1133" s="234"/>
      <c r="J1133" s="41"/>
      <c r="K1133" s="41"/>
      <c r="L1133" s="45"/>
      <c r="M1133" s="235"/>
      <c r="N1133" s="236"/>
      <c r="O1133" s="92"/>
      <c r="P1133" s="92"/>
      <c r="Q1133" s="92"/>
      <c r="R1133" s="92"/>
      <c r="S1133" s="92"/>
      <c r="T1133" s="93"/>
      <c r="U1133" s="39"/>
      <c r="V1133" s="39"/>
      <c r="W1133" s="39"/>
      <c r="X1133" s="39"/>
      <c r="Y1133" s="39"/>
      <c r="Z1133" s="39"/>
      <c r="AA1133" s="39"/>
      <c r="AB1133" s="39"/>
      <c r="AC1133" s="39"/>
      <c r="AD1133" s="39"/>
      <c r="AE1133" s="39"/>
      <c r="AT1133" s="18" t="s">
        <v>166</v>
      </c>
      <c r="AU1133" s="18" t="s">
        <v>164</v>
      </c>
    </row>
    <row r="1134" s="2" customFormat="1">
      <c r="A1134" s="39"/>
      <c r="B1134" s="40"/>
      <c r="C1134" s="41"/>
      <c r="D1134" s="237" t="s">
        <v>168</v>
      </c>
      <c r="E1134" s="41"/>
      <c r="F1134" s="238" t="s">
        <v>1639</v>
      </c>
      <c r="G1134" s="41"/>
      <c r="H1134" s="41"/>
      <c r="I1134" s="234"/>
      <c r="J1134" s="41"/>
      <c r="K1134" s="41"/>
      <c r="L1134" s="45"/>
      <c r="M1134" s="235"/>
      <c r="N1134" s="236"/>
      <c r="O1134" s="92"/>
      <c r="P1134" s="92"/>
      <c r="Q1134" s="92"/>
      <c r="R1134" s="92"/>
      <c r="S1134" s="92"/>
      <c r="T1134" s="93"/>
      <c r="U1134" s="39"/>
      <c r="V1134" s="39"/>
      <c r="W1134" s="39"/>
      <c r="X1134" s="39"/>
      <c r="Y1134" s="39"/>
      <c r="Z1134" s="39"/>
      <c r="AA1134" s="39"/>
      <c r="AB1134" s="39"/>
      <c r="AC1134" s="39"/>
      <c r="AD1134" s="39"/>
      <c r="AE1134" s="39"/>
      <c r="AT1134" s="18" t="s">
        <v>168</v>
      </c>
      <c r="AU1134" s="18" t="s">
        <v>164</v>
      </c>
    </row>
    <row r="1135" s="13" customFormat="1">
      <c r="A1135" s="13"/>
      <c r="B1135" s="239"/>
      <c r="C1135" s="240"/>
      <c r="D1135" s="232" t="s">
        <v>170</v>
      </c>
      <c r="E1135" s="241" t="s">
        <v>1</v>
      </c>
      <c r="F1135" s="242" t="s">
        <v>1640</v>
      </c>
      <c r="G1135" s="240"/>
      <c r="H1135" s="243">
        <v>23.399999999999999</v>
      </c>
      <c r="I1135" s="244"/>
      <c r="J1135" s="240"/>
      <c r="K1135" s="240"/>
      <c r="L1135" s="245"/>
      <c r="M1135" s="246"/>
      <c r="N1135" s="247"/>
      <c r="O1135" s="247"/>
      <c r="P1135" s="247"/>
      <c r="Q1135" s="247"/>
      <c r="R1135" s="247"/>
      <c r="S1135" s="247"/>
      <c r="T1135" s="248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49" t="s">
        <v>170</v>
      </c>
      <c r="AU1135" s="249" t="s">
        <v>164</v>
      </c>
      <c r="AV1135" s="13" t="s">
        <v>164</v>
      </c>
      <c r="AW1135" s="13" t="s">
        <v>33</v>
      </c>
      <c r="AX1135" s="13" t="s">
        <v>76</v>
      </c>
      <c r="AY1135" s="249" t="s">
        <v>156</v>
      </c>
    </row>
    <row r="1136" s="14" customFormat="1">
      <c r="A1136" s="14"/>
      <c r="B1136" s="250"/>
      <c r="C1136" s="251"/>
      <c r="D1136" s="232" t="s">
        <v>170</v>
      </c>
      <c r="E1136" s="252" t="s">
        <v>1</v>
      </c>
      <c r="F1136" s="253" t="s">
        <v>172</v>
      </c>
      <c r="G1136" s="251"/>
      <c r="H1136" s="254">
        <v>23.399999999999999</v>
      </c>
      <c r="I1136" s="255"/>
      <c r="J1136" s="251"/>
      <c r="K1136" s="251"/>
      <c r="L1136" s="256"/>
      <c r="M1136" s="257"/>
      <c r="N1136" s="258"/>
      <c r="O1136" s="258"/>
      <c r="P1136" s="258"/>
      <c r="Q1136" s="258"/>
      <c r="R1136" s="258"/>
      <c r="S1136" s="258"/>
      <c r="T1136" s="259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60" t="s">
        <v>170</v>
      </c>
      <c r="AU1136" s="260" t="s">
        <v>164</v>
      </c>
      <c r="AV1136" s="14" t="s">
        <v>163</v>
      </c>
      <c r="AW1136" s="14" t="s">
        <v>33</v>
      </c>
      <c r="AX1136" s="14" t="s">
        <v>84</v>
      </c>
      <c r="AY1136" s="260" t="s">
        <v>156</v>
      </c>
    </row>
    <row r="1137" s="2" customFormat="1" ht="49.05" customHeight="1">
      <c r="A1137" s="39"/>
      <c r="B1137" s="40"/>
      <c r="C1137" s="219" t="s">
        <v>1641</v>
      </c>
      <c r="D1137" s="219" t="s">
        <v>158</v>
      </c>
      <c r="E1137" s="220" t="s">
        <v>1642</v>
      </c>
      <c r="F1137" s="221" t="s">
        <v>1643</v>
      </c>
      <c r="G1137" s="222" t="s">
        <v>256</v>
      </c>
      <c r="H1137" s="223">
        <v>6</v>
      </c>
      <c r="I1137" s="224"/>
      <c r="J1137" s="225">
        <f>ROUND(I1137*H1137,2)</f>
        <v>0</v>
      </c>
      <c r="K1137" s="221" t="s">
        <v>1</v>
      </c>
      <c r="L1137" s="45"/>
      <c r="M1137" s="226" t="s">
        <v>1</v>
      </c>
      <c r="N1137" s="227" t="s">
        <v>42</v>
      </c>
      <c r="O1137" s="92"/>
      <c r="P1137" s="228">
        <f>O1137*H1137</f>
        <v>0</v>
      </c>
      <c r="Q1137" s="228">
        <v>0.046280000000000002</v>
      </c>
      <c r="R1137" s="228">
        <f>Q1137*H1137</f>
        <v>0.27768000000000004</v>
      </c>
      <c r="S1137" s="228">
        <v>0</v>
      </c>
      <c r="T1137" s="229">
        <f>S1137*H1137</f>
        <v>0</v>
      </c>
      <c r="U1137" s="39"/>
      <c r="V1137" s="39"/>
      <c r="W1137" s="39"/>
      <c r="X1137" s="39"/>
      <c r="Y1137" s="39"/>
      <c r="Z1137" s="39"/>
      <c r="AA1137" s="39"/>
      <c r="AB1137" s="39"/>
      <c r="AC1137" s="39"/>
      <c r="AD1137" s="39"/>
      <c r="AE1137" s="39"/>
      <c r="AR1137" s="230" t="s">
        <v>273</v>
      </c>
      <c r="AT1137" s="230" t="s">
        <v>158</v>
      </c>
      <c r="AU1137" s="230" t="s">
        <v>164</v>
      </c>
      <c r="AY1137" s="18" t="s">
        <v>156</v>
      </c>
      <c r="BE1137" s="231">
        <f>IF(N1137="základní",J1137,0)</f>
        <v>0</v>
      </c>
      <c r="BF1137" s="231">
        <f>IF(N1137="snížená",J1137,0)</f>
        <v>0</v>
      </c>
      <c r="BG1137" s="231">
        <f>IF(N1137="zákl. přenesená",J1137,0)</f>
        <v>0</v>
      </c>
      <c r="BH1137" s="231">
        <f>IF(N1137="sníž. přenesená",J1137,0)</f>
        <v>0</v>
      </c>
      <c r="BI1137" s="231">
        <f>IF(N1137="nulová",J1137,0)</f>
        <v>0</v>
      </c>
      <c r="BJ1137" s="18" t="s">
        <v>164</v>
      </c>
      <c r="BK1137" s="231">
        <f>ROUND(I1137*H1137,2)</f>
        <v>0</v>
      </c>
      <c r="BL1137" s="18" t="s">
        <v>273</v>
      </c>
      <c r="BM1137" s="230" t="s">
        <v>1644</v>
      </c>
    </row>
    <row r="1138" s="2" customFormat="1">
      <c r="A1138" s="39"/>
      <c r="B1138" s="40"/>
      <c r="C1138" s="41"/>
      <c r="D1138" s="232" t="s">
        <v>166</v>
      </c>
      <c r="E1138" s="41"/>
      <c r="F1138" s="233" t="s">
        <v>1643</v>
      </c>
      <c r="G1138" s="41"/>
      <c r="H1138" s="41"/>
      <c r="I1138" s="234"/>
      <c r="J1138" s="41"/>
      <c r="K1138" s="41"/>
      <c r="L1138" s="45"/>
      <c r="M1138" s="235"/>
      <c r="N1138" s="236"/>
      <c r="O1138" s="92"/>
      <c r="P1138" s="92"/>
      <c r="Q1138" s="92"/>
      <c r="R1138" s="92"/>
      <c r="S1138" s="92"/>
      <c r="T1138" s="93"/>
      <c r="U1138" s="39"/>
      <c r="V1138" s="39"/>
      <c r="W1138" s="39"/>
      <c r="X1138" s="39"/>
      <c r="Y1138" s="39"/>
      <c r="Z1138" s="39"/>
      <c r="AA1138" s="39"/>
      <c r="AB1138" s="39"/>
      <c r="AC1138" s="39"/>
      <c r="AD1138" s="39"/>
      <c r="AE1138" s="39"/>
      <c r="AT1138" s="18" t="s">
        <v>166</v>
      </c>
      <c r="AU1138" s="18" t="s">
        <v>164</v>
      </c>
    </row>
    <row r="1139" s="2" customFormat="1" ht="24.15" customHeight="1">
      <c r="A1139" s="39"/>
      <c r="B1139" s="40"/>
      <c r="C1139" s="219" t="s">
        <v>1645</v>
      </c>
      <c r="D1139" s="219" t="s">
        <v>158</v>
      </c>
      <c r="E1139" s="220" t="s">
        <v>1646</v>
      </c>
      <c r="F1139" s="221" t="s">
        <v>1647</v>
      </c>
      <c r="G1139" s="222" t="s">
        <v>464</v>
      </c>
      <c r="H1139" s="223">
        <v>2</v>
      </c>
      <c r="I1139" s="224"/>
      <c r="J1139" s="225">
        <f>ROUND(I1139*H1139,2)</f>
        <v>0</v>
      </c>
      <c r="K1139" s="221" t="s">
        <v>162</v>
      </c>
      <c r="L1139" s="45"/>
      <c r="M1139" s="226" t="s">
        <v>1</v>
      </c>
      <c r="N1139" s="227" t="s">
        <v>42</v>
      </c>
      <c r="O1139" s="92"/>
      <c r="P1139" s="228">
        <f>O1139*H1139</f>
        <v>0</v>
      </c>
      <c r="Q1139" s="228">
        <v>0</v>
      </c>
      <c r="R1139" s="228">
        <f>Q1139*H1139</f>
        <v>0</v>
      </c>
      <c r="S1139" s="228">
        <v>0</v>
      </c>
      <c r="T1139" s="229">
        <f>S1139*H1139</f>
        <v>0</v>
      </c>
      <c r="U1139" s="39"/>
      <c r="V1139" s="39"/>
      <c r="W1139" s="39"/>
      <c r="X1139" s="39"/>
      <c r="Y1139" s="39"/>
      <c r="Z1139" s="39"/>
      <c r="AA1139" s="39"/>
      <c r="AB1139" s="39"/>
      <c r="AC1139" s="39"/>
      <c r="AD1139" s="39"/>
      <c r="AE1139" s="39"/>
      <c r="AR1139" s="230" t="s">
        <v>273</v>
      </c>
      <c r="AT1139" s="230" t="s">
        <v>158</v>
      </c>
      <c r="AU1139" s="230" t="s">
        <v>164</v>
      </c>
      <c r="AY1139" s="18" t="s">
        <v>156</v>
      </c>
      <c r="BE1139" s="231">
        <f>IF(N1139="základní",J1139,0)</f>
        <v>0</v>
      </c>
      <c r="BF1139" s="231">
        <f>IF(N1139="snížená",J1139,0)</f>
        <v>0</v>
      </c>
      <c r="BG1139" s="231">
        <f>IF(N1139="zákl. přenesená",J1139,0)</f>
        <v>0</v>
      </c>
      <c r="BH1139" s="231">
        <f>IF(N1139="sníž. přenesená",J1139,0)</f>
        <v>0</v>
      </c>
      <c r="BI1139" s="231">
        <f>IF(N1139="nulová",J1139,0)</f>
        <v>0</v>
      </c>
      <c r="BJ1139" s="18" t="s">
        <v>164</v>
      </c>
      <c r="BK1139" s="231">
        <f>ROUND(I1139*H1139,2)</f>
        <v>0</v>
      </c>
      <c r="BL1139" s="18" t="s">
        <v>273</v>
      </c>
      <c r="BM1139" s="230" t="s">
        <v>1648</v>
      </c>
    </row>
    <row r="1140" s="2" customFormat="1">
      <c r="A1140" s="39"/>
      <c r="B1140" s="40"/>
      <c r="C1140" s="41"/>
      <c r="D1140" s="232" t="s">
        <v>166</v>
      </c>
      <c r="E1140" s="41"/>
      <c r="F1140" s="233" t="s">
        <v>1649</v>
      </c>
      <c r="G1140" s="41"/>
      <c r="H1140" s="41"/>
      <c r="I1140" s="234"/>
      <c r="J1140" s="41"/>
      <c r="K1140" s="41"/>
      <c r="L1140" s="45"/>
      <c r="M1140" s="235"/>
      <c r="N1140" s="236"/>
      <c r="O1140" s="92"/>
      <c r="P1140" s="92"/>
      <c r="Q1140" s="92"/>
      <c r="R1140" s="92"/>
      <c r="S1140" s="92"/>
      <c r="T1140" s="93"/>
      <c r="U1140" s="39"/>
      <c r="V1140" s="39"/>
      <c r="W1140" s="39"/>
      <c r="X1140" s="39"/>
      <c r="Y1140" s="39"/>
      <c r="Z1140" s="39"/>
      <c r="AA1140" s="39"/>
      <c r="AB1140" s="39"/>
      <c r="AC1140" s="39"/>
      <c r="AD1140" s="39"/>
      <c r="AE1140" s="39"/>
      <c r="AT1140" s="18" t="s">
        <v>166</v>
      </c>
      <c r="AU1140" s="18" t="s">
        <v>164</v>
      </c>
    </row>
    <row r="1141" s="2" customFormat="1">
      <c r="A1141" s="39"/>
      <c r="B1141" s="40"/>
      <c r="C1141" s="41"/>
      <c r="D1141" s="237" t="s">
        <v>168</v>
      </c>
      <c r="E1141" s="41"/>
      <c r="F1141" s="238" t="s">
        <v>1650</v>
      </c>
      <c r="G1141" s="41"/>
      <c r="H1141" s="41"/>
      <c r="I1141" s="234"/>
      <c r="J1141" s="41"/>
      <c r="K1141" s="41"/>
      <c r="L1141" s="45"/>
      <c r="M1141" s="235"/>
      <c r="N1141" s="236"/>
      <c r="O1141" s="92"/>
      <c r="P1141" s="92"/>
      <c r="Q1141" s="92"/>
      <c r="R1141" s="92"/>
      <c r="S1141" s="92"/>
      <c r="T1141" s="93"/>
      <c r="U1141" s="39"/>
      <c r="V1141" s="39"/>
      <c r="W1141" s="39"/>
      <c r="X1141" s="39"/>
      <c r="Y1141" s="39"/>
      <c r="Z1141" s="39"/>
      <c r="AA1141" s="39"/>
      <c r="AB1141" s="39"/>
      <c r="AC1141" s="39"/>
      <c r="AD1141" s="39"/>
      <c r="AE1141" s="39"/>
      <c r="AT1141" s="18" t="s">
        <v>168</v>
      </c>
      <c r="AU1141" s="18" t="s">
        <v>164</v>
      </c>
    </row>
    <row r="1142" s="2" customFormat="1" ht="37.8" customHeight="1">
      <c r="A1142" s="39"/>
      <c r="B1142" s="40"/>
      <c r="C1142" s="261" t="s">
        <v>1651</v>
      </c>
      <c r="D1142" s="261" t="s">
        <v>241</v>
      </c>
      <c r="E1142" s="262" t="s">
        <v>1652</v>
      </c>
      <c r="F1142" s="263" t="s">
        <v>1653</v>
      </c>
      <c r="G1142" s="264" t="s">
        <v>1654</v>
      </c>
      <c r="H1142" s="265">
        <v>2</v>
      </c>
      <c r="I1142" s="266"/>
      <c r="J1142" s="267">
        <f>ROUND(I1142*H1142,2)</f>
        <v>0</v>
      </c>
      <c r="K1142" s="263" t="s">
        <v>162</v>
      </c>
      <c r="L1142" s="268"/>
      <c r="M1142" s="269" t="s">
        <v>1</v>
      </c>
      <c r="N1142" s="270" t="s">
        <v>42</v>
      </c>
      <c r="O1142" s="92"/>
      <c r="P1142" s="228">
        <f>O1142*H1142</f>
        <v>0</v>
      </c>
      <c r="Q1142" s="228">
        <v>0.0060000000000000001</v>
      </c>
      <c r="R1142" s="228">
        <f>Q1142*H1142</f>
        <v>0.012</v>
      </c>
      <c r="S1142" s="228">
        <v>0</v>
      </c>
      <c r="T1142" s="229">
        <f>S1142*H1142</f>
        <v>0</v>
      </c>
      <c r="U1142" s="39"/>
      <c r="V1142" s="39"/>
      <c r="W1142" s="39"/>
      <c r="X1142" s="39"/>
      <c r="Y1142" s="39"/>
      <c r="Z1142" s="39"/>
      <c r="AA1142" s="39"/>
      <c r="AB1142" s="39"/>
      <c r="AC1142" s="39"/>
      <c r="AD1142" s="39"/>
      <c r="AE1142" s="39"/>
      <c r="AR1142" s="230" t="s">
        <v>387</v>
      </c>
      <c r="AT1142" s="230" t="s">
        <v>241</v>
      </c>
      <c r="AU1142" s="230" t="s">
        <v>164</v>
      </c>
      <c r="AY1142" s="18" t="s">
        <v>156</v>
      </c>
      <c r="BE1142" s="231">
        <f>IF(N1142="základní",J1142,0)</f>
        <v>0</v>
      </c>
      <c r="BF1142" s="231">
        <f>IF(N1142="snížená",J1142,0)</f>
        <v>0</v>
      </c>
      <c r="BG1142" s="231">
        <f>IF(N1142="zákl. přenesená",J1142,0)</f>
        <v>0</v>
      </c>
      <c r="BH1142" s="231">
        <f>IF(N1142="sníž. přenesená",J1142,0)</f>
        <v>0</v>
      </c>
      <c r="BI1142" s="231">
        <f>IF(N1142="nulová",J1142,0)</f>
        <v>0</v>
      </c>
      <c r="BJ1142" s="18" t="s">
        <v>164</v>
      </c>
      <c r="BK1142" s="231">
        <f>ROUND(I1142*H1142,2)</f>
        <v>0</v>
      </c>
      <c r="BL1142" s="18" t="s">
        <v>273</v>
      </c>
      <c r="BM1142" s="230" t="s">
        <v>1655</v>
      </c>
    </row>
    <row r="1143" s="2" customFormat="1">
      <c r="A1143" s="39"/>
      <c r="B1143" s="40"/>
      <c r="C1143" s="41"/>
      <c r="D1143" s="232" t="s">
        <v>166</v>
      </c>
      <c r="E1143" s="41"/>
      <c r="F1143" s="233" t="s">
        <v>1653</v>
      </c>
      <c r="G1143" s="41"/>
      <c r="H1143" s="41"/>
      <c r="I1143" s="234"/>
      <c r="J1143" s="41"/>
      <c r="K1143" s="41"/>
      <c r="L1143" s="45"/>
      <c r="M1143" s="235"/>
      <c r="N1143" s="236"/>
      <c r="O1143" s="92"/>
      <c r="P1143" s="92"/>
      <c r="Q1143" s="92"/>
      <c r="R1143" s="92"/>
      <c r="S1143" s="92"/>
      <c r="T1143" s="93"/>
      <c r="U1143" s="39"/>
      <c r="V1143" s="39"/>
      <c r="W1143" s="39"/>
      <c r="X1143" s="39"/>
      <c r="Y1143" s="39"/>
      <c r="Z1143" s="39"/>
      <c r="AA1143" s="39"/>
      <c r="AB1143" s="39"/>
      <c r="AC1143" s="39"/>
      <c r="AD1143" s="39"/>
      <c r="AE1143" s="39"/>
      <c r="AT1143" s="18" t="s">
        <v>166</v>
      </c>
      <c r="AU1143" s="18" t="s">
        <v>164</v>
      </c>
    </row>
    <row r="1144" s="2" customFormat="1" ht="24.15" customHeight="1">
      <c r="A1144" s="39"/>
      <c r="B1144" s="40"/>
      <c r="C1144" s="219" t="s">
        <v>1656</v>
      </c>
      <c r="D1144" s="219" t="s">
        <v>158</v>
      </c>
      <c r="E1144" s="220" t="s">
        <v>1657</v>
      </c>
      <c r="F1144" s="221" t="s">
        <v>1658</v>
      </c>
      <c r="G1144" s="222" t="s">
        <v>464</v>
      </c>
      <c r="H1144" s="223">
        <v>3</v>
      </c>
      <c r="I1144" s="224"/>
      <c r="J1144" s="225">
        <f>ROUND(I1144*H1144,2)</f>
        <v>0</v>
      </c>
      <c r="K1144" s="221" t="s">
        <v>162</v>
      </c>
      <c r="L1144" s="45"/>
      <c r="M1144" s="226" t="s">
        <v>1</v>
      </c>
      <c r="N1144" s="227" t="s">
        <v>42</v>
      </c>
      <c r="O1144" s="92"/>
      <c r="P1144" s="228">
        <f>O1144*H1144</f>
        <v>0</v>
      </c>
      <c r="Q1144" s="228">
        <v>0</v>
      </c>
      <c r="R1144" s="228">
        <f>Q1144*H1144</f>
        <v>0</v>
      </c>
      <c r="S1144" s="228">
        <v>0</v>
      </c>
      <c r="T1144" s="229">
        <f>S1144*H1144</f>
        <v>0</v>
      </c>
      <c r="U1144" s="39"/>
      <c r="V1144" s="39"/>
      <c r="W1144" s="39"/>
      <c r="X1144" s="39"/>
      <c r="Y1144" s="39"/>
      <c r="Z1144" s="39"/>
      <c r="AA1144" s="39"/>
      <c r="AB1144" s="39"/>
      <c r="AC1144" s="39"/>
      <c r="AD1144" s="39"/>
      <c r="AE1144" s="39"/>
      <c r="AR1144" s="230" t="s">
        <v>273</v>
      </c>
      <c r="AT1144" s="230" t="s">
        <v>158</v>
      </c>
      <c r="AU1144" s="230" t="s">
        <v>164</v>
      </c>
      <c r="AY1144" s="18" t="s">
        <v>156</v>
      </c>
      <c r="BE1144" s="231">
        <f>IF(N1144="základní",J1144,0)</f>
        <v>0</v>
      </c>
      <c r="BF1144" s="231">
        <f>IF(N1144="snížená",J1144,0)</f>
        <v>0</v>
      </c>
      <c r="BG1144" s="231">
        <f>IF(N1144="zákl. přenesená",J1144,0)</f>
        <v>0</v>
      </c>
      <c r="BH1144" s="231">
        <f>IF(N1144="sníž. přenesená",J1144,0)</f>
        <v>0</v>
      </c>
      <c r="BI1144" s="231">
        <f>IF(N1144="nulová",J1144,0)</f>
        <v>0</v>
      </c>
      <c r="BJ1144" s="18" t="s">
        <v>164</v>
      </c>
      <c r="BK1144" s="231">
        <f>ROUND(I1144*H1144,2)</f>
        <v>0</v>
      </c>
      <c r="BL1144" s="18" t="s">
        <v>273</v>
      </c>
      <c r="BM1144" s="230" t="s">
        <v>1659</v>
      </c>
    </row>
    <row r="1145" s="2" customFormat="1">
      <c r="A1145" s="39"/>
      <c r="B1145" s="40"/>
      <c r="C1145" s="41"/>
      <c r="D1145" s="232" t="s">
        <v>166</v>
      </c>
      <c r="E1145" s="41"/>
      <c r="F1145" s="233" t="s">
        <v>1660</v>
      </c>
      <c r="G1145" s="41"/>
      <c r="H1145" s="41"/>
      <c r="I1145" s="234"/>
      <c r="J1145" s="41"/>
      <c r="K1145" s="41"/>
      <c r="L1145" s="45"/>
      <c r="M1145" s="235"/>
      <c r="N1145" s="236"/>
      <c r="O1145" s="92"/>
      <c r="P1145" s="92"/>
      <c r="Q1145" s="92"/>
      <c r="R1145" s="92"/>
      <c r="S1145" s="92"/>
      <c r="T1145" s="93"/>
      <c r="U1145" s="39"/>
      <c r="V1145" s="39"/>
      <c r="W1145" s="39"/>
      <c r="X1145" s="39"/>
      <c r="Y1145" s="39"/>
      <c r="Z1145" s="39"/>
      <c r="AA1145" s="39"/>
      <c r="AB1145" s="39"/>
      <c r="AC1145" s="39"/>
      <c r="AD1145" s="39"/>
      <c r="AE1145" s="39"/>
      <c r="AT1145" s="18" t="s">
        <v>166</v>
      </c>
      <c r="AU1145" s="18" t="s">
        <v>164</v>
      </c>
    </row>
    <row r="1146" s="2" customFormat="1">
      <c r="A1146" s="39"/>
      <c r="B1146" s="40"/>
      <c r="C1146" s="41"/>
      <c r="D1146" s="237" t="s">
        <v>168</v>
      </c>
      <c r="E1146" s="41"/>
      <c r="F1146" s="238" t="s">
        <v>1661</v>
      </c>
      <c r="G1146" s="41"/>
      <c r="H1146" s="41"/>
      <c r="I1146" s="234"/>
      <c r="J1146" s="41"/>
      <c r="K1146" s="41"/>
      <c r="L1146" s="45"/>
      <c r="M1146" s="235"/>
      <c r="N1146" s="236"/>
      <c r="O1146" s="92"/>
      <c r="P1146" s="92"/>
      <c r="Q1146" s="92"/>
      <c r="R1146" s="92"/>
      <c r="S1146" s="92"/>
      <c r="T1146" s="93"/>
      <c r="U1146" s="39"/>
      <c r="V1146" s="39"/>
      <c r="W1146" s="39"/>
      <c r="X1146" s="39"/>
      <c r="Y1146" s="39"/>
      <c r="Z1146" s="39"/>
      <c r="AA1146" s="39"/>
      <c r="AB1146" s="39"/>
      <c r="AC1146" s="39"/>
      <c r="AD1146" s="39"/>
      <c r="AE1146" s="39"/>
      <c r="AT1146" s="18" t="s">
        <v>168</v>
      </c>
      <c r="AU1146" s="18" t="s">
        <v>164</v>
      </c>
    </row>
    <row r="1147" s="2" customFormat="1" ht="37.8" customHeight="1">
      <c r="A1147" s="39"/>
      <c r="B1147" s="40"/>
      <c r="C1147" s="261" t="s">
        <v>1662</v>
      </c>
      <c r="D1147" s="261" t="s">
        <v>241</v>
      </c>
      <c r="E1147" s="262" t="s">
        <v>1663</v>
      </c>
      <c r="F1147" s="263" t="s">
        <v>1664</v>
      </c>
      <c r="G1147" s="264" t="s">
        <v>1654</v>
      </c>
      <c r="H1147" s="265">
        <v>3</v>
      </c>
      <c r="I1147" s="266"/>
      <c r="J1147" s="267">
        <f>ROUND(I1147*H1147,2)</f>
        <v>0</v>
      </c>
      <c r="K1147" s="263" t="s">
        <v>162</v>
      </c>
      <c r="L1147" s="268"/>
      <c r="M1147" s="269" t="s">
        <v>1</v>
      </c>
      <c r="N1147" s="270" t="s">
        <v>42</v>
      </c>
      <c r="O1147" s="92"/>
      <c r="P1147" s="228">
        <f>O1147*H1147</f>
        <v>0</v>
      </c>
      <c r="Q1147" s="228">
        <v>0.0076</v>
      </c>
      <c r="R1147" s="228">
        <f>Q1147*H1147</f>
        <v>0.022800000000000001</v>
      </c>
      <c r="S1147" s="228">
        <v>0</v>
      </c>
      <c r="T1147" s="229">
        <f>S1147*H1147</f>
        <v>0</v>
      </c>
      <c r="U1147" s="39"/>
      <c r="V1147" s="39"/>
      <c r="W1147" s="39"/>
      <c r="X1147" s="39"/>
      <c r="Y1147" s="39"/>
      <c r="Z1147" s="39"/>
      <c r="AA1147" s="39"/>
      <c r="AB1147" s="39"/>
      <c r="AC1147" s="39"/>
      <c r="AD1147" s="39"/>
      <c r="AE1147" s="39"/>
      <c r="AR1147" s="230" t="s">
        <v>387</v>
      </c>
      <c r="AT1147" s="230" t="s">
        <v>241</v>
      </c>
      <c r="AU1147" s="230" t="s">
        <v>164</v>
      </c>
      <c r="AY1147" s="18" t="s">
        <v>156</v>
      </c>
      <c r="BE1147" s="231">
        <f>IF(N1147="základní",J1147,0)</f>
        <v>0</v>
      </c>
      <c r="BF1147" s="231">
        <f>IF(N1147="snížená",J1147,0)</f>
        <v>0</v>
      </c>
      <c r="BG1147" s="231">
        <f>IF(N1147="zákl. přenesená",J1147,0)</f>
        <v>0</v>
      </c>
      <c r="BH1147" s="231">
        <f>IF(N1147="sníž. přenesená",J1147,0)</f>
        <v>0</v>
      </c>
      <c r="BI1147" s="231">
        <f>IF(N1147="nulová",J1147,0)</f>
        <v>0</v>
      </c>
      <c r="BJ1147" s="18" t="s">
        <v>164</v>
      </c>
      <c r="BK1147" s="231">
        <f>ROUND(I1147*H1147,2)</f>
        <v>0</v>
      </c>
      <c r="BL1147" s="18" t="s">
        <v>273</v>
      </c>
      <c r="BM1147" s="230" t="s">
        <v>1665</v>
      </c>
    </row>
    <row r="1148" s="2" customFormat="1">
      <c r="A1148" s="39"/>
      <c r="B1148" s="40"/>
      <c r="C1148" s="41"/>
      <c r="D1148" s="232" t="s">
        <v>166</v>
      </c>
      <c r="E1148" s="41"/>
      <c r="F1148" s="233" t="s">
        <v>1664</v>
      </c>
      <c r="G1148" s="41"/>
      <c r="H1148" s="41"/>
      <c r="I1148" s="234"/>
      <c r="J1148" s="41"/>
      <c r="K1148" s="41"/>
      <c r="L1148" s="45"/>
      <c r="M1148" s="235"/>
      <c r="N1148" s="236"/>
      <c r="O1148" s="92"/>
      <c r="P1148" s="92"/>
      <c r="Q1148" s="92"/>
      <c r="R1148" s="92"/>
      <c r="S1148" s="92"/>
      <c r="T1148" s="93"/>
      <c r="U1148" s="39"/>
      <c r="V1148" s="39"/>
      <c r="W1148" s="39"/>
      <c r="X1148" s="39"/>
      <c r="Y1148" s="39"/>
      <c r="Z1148" s="39"/>
      <c r="AA1148" s="39"/>
      <c r="AB1148" s="39"/>
      <c r="AC1148" s="39"/>
      <c r="AD1148" s="39"/>
      <c r="AE1148" s="39"/>
      <c r="AT1148" s="18" t="s">
        <v>166</v>
      </c>
      <c r="AU1148" s="18" t="s">
        <v>164</v>
      </c>
    </row>
    <row r="1149" s="2" customFormat="1" ht="37.8" customHeight="1">
      <c r="A1149" s="39"/>
      <c r="B1149" s="40"/>
      <c r="C1149" s="219" t="s">
        <v>1666</v>
      </c>
      <c r="D1149" s="219" t="s">
        <v>158</v>
      </c>
      <c r="E1149" s="220" t="s">
        <v>1667</v>
      </c>
      <c r="F1149" s="221" t="s">
        <v>1668</v>
      </c>
      <c r="G1149" s="222" t="s">
        <v>161</v>
      </c>
      <c r="H1149" s="223">
        <v>180</v>
      </c>
      <c r="I1149" s="224"/>
      <c r="J1149" s="225">
        <f>ROUND(I1149*H1149,2)</f>
        <v>0</v>
      </c>
      <c r="K1149" s="221" t="s">
        <v>162</v>
      </c>
      <c r="L1149" s="45"/>
      <c r="M1149" s="226" t="s">
        <v>1</v>
      </c>
      <c r="N1149" s="227" t="s">
        <v>42</v>
      </c>
      <c r="O1149" s="92"/>
      <c r="P1149" s="228">
        <f>O1149*H1149</f>
        <v>0</v>
      </c>
      <c r="Q1149" s="228">
        <v>0</v>
      </c>
      <c r="R1149" s="228">
        <f>Q1149*H1149</f>
        <v>0</v>
      </c>
      <c r="S1149" s="228">
        <v>0</v>
      </c>
      <c r="T1149" s="229">
        <f>S1149*H1149</f>
        <v>0</v>
      </c>
      <c r="U1149" s="39"/>
      <c r="V1149" s="39"/>
      <c r="W1149" s="39"/>
      <c r="X1149" s="39"/>
      <c r="Y1149" s="39"/>
      <c r="Z1149" s="39"/>
      <c r="AA1149" s="39"/>
      <c r="AB1149" s="39"/>
      <c r="AC1149" s="39"/>
      <c r="AD1149" s="39"/>
      <c r="AE1149" s="39"/>
      <c r="AR1149" s="230" t="s">
        <v>273</v>
      </c>
      <c r="AT1149" s="230" t="s">
        <v>158</v>
      </c>
      <c r="AU1149" s="230" t="s">
        <v>164</v>
      </c>
      <c r="AY1149" s="18" t="s">
        <v>156</v>
      </c>
      <c r="BE1149" s="231">
        <f>IF(N1149="základní",J1149,0)</f>
        <v>0</v>
      </c>
      <c r="BF1149" s="231">
        <f>IF(N1149="snížená",J1149,0)</f>
        <v>0</v>
      </c>
      <c r="BG1149" s="231">
        <f>IF(N1149="zákl. přenesená",J1149,0)</f>
        <v>0</v>
      </c>
      <c r="BH1149" s="231">
        <f>IF(N1149="sníž. přenesená",J1149,0)</f>
        <v>0</v>
      </c>
      <c r="BI1149" s="231">
        <f>IF(N1149="nulová",J1149,0)</f>
        <v>0</v>
      </c>
      <c r="BJ1149" s="18" t="s">
        <v>164</v>
      </c>
      <c r="BK1149" s="231">
        <f>ROUND(I1149*H1149,2)</f>
        <v>0</v>
      </c>
      <c r="BL1149" s="18" t="s">
        <v>273</v>
      </c>
      <c r="BM1149" s="230" t="s">
        <v>1669</v>
      </c>
    </row>
    <row r="1150" s="2" customFormat="1">
      <c r="A1150" s="39"/>
      <c r="B1150" s="40"/>
      <c r="C1150" s="41"/>
      <c r="D1150" s="232" t="s">
        <v>166</v>
      </c>
      <c r="E1150" s="41"/>
      <c r="F1150" s="233" t="s">
        <v>1670</v>
      </c>
      <c r="G1150" s="41"/>
      <c r="H1150" s="41"/>
      <c r="I1150" s="234"/>
      <c r="J1150" s="41"/>
      <c r="K1150" s="41"/>
      <c r="L1150" s="45"/>
      <c r="M1150" s="235"/>
      <c r="N1150" s="236"/>
      <c r="O1150" s="92"/>
      <c r="P1150" s="92"/>
      <c r="Q1150" s="92"/>
      <c r="R1150" s="92"/>
      <c r="S1150" s="92"/>
      <c r="T1150" s="93"/>
      <c r="U1150" s="39"/>
      <c r="V1150" s="39"/>
      <c r="W1150" s="39"/>
      <c r="X1150" s="39"/>
      <c r="Y1150" s="39"/>
      <c r="Z1150" s="39"/>
      <c r="AA1150" s="39"/>
      <c r="AB1150" s="39"/>
      <c r="AC1150" s="39"/>
      <c r="AD1150" s="39"/>
      <c r="AE1150" s="39"/>
      <c r="AT1150" s="18" t="s">
        <v>166</v>
      </c>
      <c r="AU1150" s="18" t="s">
        <v>164</v>
      </c>
    </row>
    <row r="1151" s="2" customFormat="1">
      <c r="A1151" s="39"/>
      <c r="B1151" s="40"/>
      <c r="C1151" s="41"/>
      <c r="D1151" s="237" t="s">
        <v>168</v>
      </c>
      <c r="E1151" s="41"/>
      <c r="F1151" s="238" t="s">
        <v>1671</v>
      </c>
      <c r="G1151" s="41"/>
      <c r="H1151" s="41"/>
      <c r="I1151" s="234"/>
      <c r="J1151" s="41"/>
      <c r="K1151" s="41"/>
      <c r="L1151" s="45"/>
      <c r="M1151" s="235"/>
      <c r="N1151" s="236"/>
      <c r="O1151" s="92"/>
      <c r="P1151" s="92"/>
      <c r="Q1151" s="92"/>
      <c r="R1151" s="92"/>
      <c r="S1151" s="92"/>
      <c r="T1151" s="93"/>
      <c r="U1151" s="39"/>
      <c r="V1151" s="39"/>
      <c r="W1151" s="39"/>
      <c r="X1151" s="39"/>
      <c r="Y1151" s="39"/>
      <c r="Z1151" s="39"/>
      <c r="AA1151" s="39"/>
      <c r="AB1151" s="39"/>
      <c r="AC1151" s="39"/>
      <c r="AD1151" s="39"/>
      <c r="AE1151" s="39"/>
      <c r="AT1151" s="18" t="s">
        <v>168</v>
      </c>
      <c r="AU1151" s="18" t="s">
        <v>164</v>
      </c>
    </row>
    <row r="1152" s="2" customFormat="1" ht="33" customHeight="1">
      <c r="A1152" s="39"/>
      <c r="B1152" s="40"/>
      <c r="C1152" s="261" t="s">
        <v>1672</v>
      </c>
      <c r="D1152" s="261" t="s">
        <v>241</v>
      </c>
      <c r="E1152" s="262" t="s">
        <v>1673</v>
      </c>
      <c r="F1152" s="263" t="s">
        <v>1674</v>
      </c>
      <c r="G1152" s="264" t="s">
        <v>161</v>
      </c>
      <c r="H1152" s="265">
        <v>225</v>
      </c>
      <c r="I1152" s="266"/>
      <c r="J1152" s="267">
        <f>ROUND(I1152*H1152,2)</f>
        <v>0</v>
      </c>
      <c r="K1152" s="263" t="s">
        <v>162</v>
      </c>
      <c r="L1152" s="268"/>
      <c r="M1152" s="269" t="s">
        <v>1</v>
      </c>
      <c r="N1152" s="270" t="s">
        <v>42</v>
      </c>
      <c r="O1152" s="92"/>
      <c r="P1152" s="228">
        <f>O1152*H1152</f>
        <v>0</v>
      </c>
      <c r="Q1152" s="228">
        <v>0.00013999999999999999</v>
      </c>
      <c r="R1152" s="228">
        <f>Q1152*H1152</f>
        <v>0.0315</v>
      </c>
      <c r="S1152" s="228">
        <v>0</v>
      </c>
      <c r="T1152" s="229">
        <f>S1152*H1152</f>
        <v>0</v>
      </c>
      <c r="U1152" s="39"/>
      <c r="V1152" s="39"/>
      <c r="W1152" s="39"/>
      <c r="X1152" s="39"/>
      <c r="Y1152" s="39"/>
      <c r="Z1152" s="39"/>
      <c r="AA1152" s="39"/>
      <c r="AB1152" s="39"/>
      <c r="AC1152" s="39"/>
      <c r="AD1152" s="39"/>
      <c r="AE1152" s="39"/>
      <c r="AR1152" s="230" t="s">
        <v>387</v>
      </c>
      <c r="AT1152" s="230" t="s">
        <v>241</v>
      </c>
      <c r="AU1152" s="230" t="s">
        <v>164</v>
      </c>
      <c r="AY1152" s="18" t="s">
        <v>156</v>
      </c>
      <c r="BE1152" s="231">
        <f>IF(N1152="základní",J1152,0)</f>
        <v>0</v>
      </c>
      <c r="BF1152" s="231">
        <f>IF(N1152="snížená",J1152,0)</f>
        <v>0</v>
      </c>
      <c r="BG1152" s="231">
        <f>IF(N1152="zákl. přenesená",J1152,0)</f>
        <v>0</v>
      </c>
      <c r="BH1152" s="231">
        <f>IF(N1152="sníž. přenesená",J1152,0)</f>
        <v>0</v>
      </c>
      <c r="BI1152" s="231">
        <f>IF(N1152="nulová",J1152,0)</f>
        <v>0</v>
      </c>
      <c r="BJ1152" s="18" t="s">
        <v>164</v>
      </c>
      <c r="BK1152" s="231">
        <f>ROUND(I1152*H1152,2)</f>
        <v>0</v>
      </c>
      <c r="BL1152" s="18" t="s">
        <v>273</v>
      </c>
      <c r="BM1152" s="230" t="s">
        <v>1675</v>
      </c>
    </row>
    <row r="1153" s="2" customFormat="1">
      <c r="A1153" s="39"/>
      <c r="B1153" s="40"/>
      <c r="C1153" s="41"/>
      <c r="D1153" s="232" t="s">
        <v>166</v>
      </c>
      <c r="E1153" s="41"/>
      <c r="F1153" s="233" t="s">
        <v>1674</v>
      </c>
      <c r="G1153" s="41"/>
      <c r="H1153" s="41"/>
      <c r="I1153" s="234"/>
      <c r="J1153" s="41"/>
      <c r="K1153" s="41"/>
      <c r="L1153" s="45"/>
      <c r="M1153" s="235"/>
      <c r="N1153" s="236"/>
      <c r="O1153" s="92"/>
      <c r="P1153" s="92"/>
      <c r="Q1153" s="92"/>
      <c r="R1153" s="92"/>
      <c r="S1153" s="92"/>
      <c r="T1153" s="93"/>
      <c r="U1153" s="39"/>
      <c r="V1153" s="39"/>
      <c r="W1153" s="39"/>
      <c r="X1153" s="39"/>
      <c r="Y1153" s="39"/>
      <c r="Z1153" s="39"/>
      <c r="AA1153" s="39"/>
      <c r="AB1153" s="39"/>
      <c r="AC1153" s="39"/>
      <c r="AD1153" s="39"/>
      <c r="AE1153" s="39"/>
      <c r="AT1153" s="18" t="s">
        <v>166</v>
      </c>
      <c r="AU1153" s="18" t="s">
        <v>164</v>
      </c>
    </row>
    <row r="1154" s="13" customFormat="1">
      <c r="A1154" s="13"/>
      <c r="B1154" s="239"/>
      <c r="C1154" s="240"/>
      <c r="D1154" s="232" t="s">
        <v>170</v>
      </c>
      <c r="E1154" s="240"/>
      <c r="F1154" s="242" t="s">
        <v>1676</v>
      </c>
      <c r="G1154" s="240"/>
      <c r="H1154" s="243">
        <v>225</v>
      </c>
      <c r="I1154" s="244"/>
      <c r="J1154" s="240"/>
      <c r="K1154" s="240"/>
      <c r="L1154" s="245"/>
      <c r="M1154" s="246"/>
      <c r="N1154" s="247"/>
      <c r="O1154" s="247"/>
      <c r="P1154" s="247"/>
      <c r="Q1154" s="247"/>
      <c r="R1154" s="247"/>
      <c r="S1154" s="247"/>
      <c r="T1154" s="248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49" t="s">
        <v>170</v>
      </c>
      <c r="AU1154" s="249" t="s">
        <v>164</v>
      </c>
      <c r="AV1154" s="13" t="s">
        <v>164</v>
      </c>
      <c r="AW1154" s="13" t="s">
        <v>4</v>
      </c>
      <c r="AX1154" s="13" t="s">
        <v>84</v>
      </c>
      <c r="AY1154" s="249" t="s">
        <v>156</v>
      </c>
    </row>
    <row r="1155" s="2" customFormat="1" ht="24.15" customHeight="1">
      <c r="A1155" s="39"/>
      <c r="B1155" s="40"/>
      <c r="C1155" s="219" t="s">
        <v>1677</v>
      </c>
      <c r="D1155" s="219" t="s">
        <v>158</v>
      </c>
      <c r="E1155" s="220" t="s">
        <v>1678</v>
      </c>
      <c r="F1155" s="221" t="s">
        <v>1679</v>
      </c>
      <c r="G1155" s="222" t="s">
        <v>991</v>
      </c>
      <c r="H1155" s="292"/>
      <c r="I1155" s="224"/>
      <c r="J1155" s="225">
        <f>ROUND(I1155*H1155,2)</f>
        <v>0</v>
      </c>
      <c r="K1155" s="221" t="s">
        <v>162</v>
      </c>
      <c r="L1155" s="45"/>
      <c r="M1155" s="226" t="s">
        <v>1</v>
      </c>
      <c r="N1155" s="227" t="s">
        <v>42</v>
      </c>
      <c r="O1155" s="92"/>
      <c r="P1155" s="228">
        <f>O1155*H1155</f>
        <v>0</v>
      </c>
      <c r="Q1155" s="228">
        <v>0</v>
      </c>
      <c r="R1155" s="228">
        <f>Q1155*H1155</f>
        <v>0</v>
      </c>
      <c r="S1155" s="228">
        <v>0</v>
      </c>
      <c r="T1155" s="229">
        <f>S1155*H1155</f>
        <v>0</v>
      </c>
      <c r="U1155" s="39"/>
      <c r="V1155" s="39"/>
      <c r="W1155" s="39"/>
      <c r="X1155" s="39"/>
      <c r="Y1155" s="39"/>
      <c r="Z1155" s="39"/>
      <c r="AA1155" s="39"/>
      <c r="AB1155" s="39"/>
      <c r="AC1155" s="39"/>
      <c r="AD1155" s="39"/>
      <c r="AE1155" s="39"/>
      <c r="AR1155" s="230" t="s">
        <v>273</v>
      </c>
      <c r="AT1155" s="230" t="s">
        <v>158</v>
      </c>
      <c r="AU1155" s="230" t="s">
        <v>164</v>
      </c>
      <c r="AY1155" s="18" t="s">
        <v>156</v>
      </c>
      <c r="BE1155" s="231">
        <f>IF(N1155="základní",J1155,0)</f>
        <v>0</v>
      </c>
      <c r="BF1155" s="231">
        <f>IF(N1155="snížená",J1155,0)</f>
        <v>0</v>
      </c>
      <c r="BG1155" s="231">
        <f>IF(N1155="zákl. přenesená",J1155,0)</f>
        <v>0</v>
      </c>
      <c r="BH1155" s="231">
        <f>IF(N1155="sníž. přenesená",J1155,0)</f>
        <v>0</v>
      </c>
      <c r="BI1155" s="231">
        <f>IF(N1155="nulová",J1155,0)</f>
        <v>0</v>
      </c>
      <c r="BJ1155" s="18" t="s">
        <v>164</v>
      </c>
      <c r="BK1155" s="231">
        <f>ROUND(I1155*H1155,2)</f>
        <v>0</v>
      </c>
      <c r="BL1155" s="18" t="s">
        <v>273</v>
      </c>
      <c r="BM1155" s="230" t="s">
        <v>1680</v>
      </c>
    </row>
    <row r="1156" s="2" customFormat="1">
      <c r="A1156" s="39"/>
      <c r="B1156" s="40"/>
      <c r="C1156" s="41"/>
      <c r="D1156" s="232" t="s">
        <v>166</v>
      </c>
      <c r="E1156" s="41"/>
      <c r="F1156" s="233" t="s">
        <v>1681</v>
      </c>
      <c r="G1156" s="41"/>
      <c r="H1156" s="41"/>
      <c r="I1156" s="234"/>
      <c r="J1156" s="41"/>
      <c r="K1156" s="41"/>
      <c r="L1156" s="45"/>
      <c r="M1156" s="235"/>
      <c r="N1156" s="236"/>
      <c r="O1156" s="92"/>
      <c r="P1156" s="92"/>
      <c r="Q1156" s="92"/>
      <c r="R1156" s="92"/>
      <c r="S1156" s="92"/>
      <c r="T1156" s="93"/>
      <c r="U1156" s="39"/>
      <c r="V1156" s="39"/>
      <c r="W1156" s="39"/>
      <c r="X1156" s="39"/>
      <c r="Y1156" s="39"/>
      <c r="Z1156" s="39"/>
      <c r="AA1156" s="39"/>
      <c r="AB1156" s="39"/>
      <c r="AC1156" s="39"/>
      <c r="AD1156" s="39"/>
      <c r="AE1156" s="39"/>
      <c r="AT1156" s="18" t="s">
        <v>166</v>
      </c>
      <c r="AU1156" s="18" t="s">
        <v>164</v>
      </c>
    </row>
    <row r="1157" s="2" customFormat="1">
      <c r="A1157" s="39"/>
      <c r="B1157" s="40"/>
      <c r="C1157" s="41"/>
      <c r="D1157" s="237" t="s">
        <v>168</v>
      </c>
      <c r="E1157" s="41"/>
      <c r="F1157" s="238" t="s">
        <v>1682</v>
      </c>
      <c r="G1157" s="41"/>
      <c r="H1157" s="41"/>
      <c r="I1157" s="234"/>
      <c r="J1157" s="41"/>
      <c r="K1157" s="41"/>
      <c r="L1157" s="45"/>
      <c r="M1157" s="235"/>
      <c r="N1157" s="236"/>
      <c r="O1157" s="92"/>
      <c r="P1157" s="92"/>
      <c r="Q1157" s="92"/>
      <c r="R1157" s="92"/>
      <c r="S1157" s="92"/>
      <c r="T1157" s="93"/>
      <c r="U1157" s="39"/>
      <c r="V1157" s="39"/>
      <c r="W1157" s="39"/>
      <c r="X1157" s="39"/>
      <c r="Y1157" s="39"/>
      <c r="Z1157" s="39"/>
      <c r="AA1157" s="39"/>
      <c r="AB1157" s="39"/>
      <c r="AC1157" s="39"/>
      <c r="AD1157" s="39"/>
      <c r="AE1157" s="39"/>
      <c r="AT1157" s="18" t="s">
        <v>168</v>
      </c>
      <c r="AU1157" s="18" t="s">
        <v>164</v>
      </c>
    </row>
    <row r="1158" s="12" customFormat="1" ht="22.8" customHeight="1">
      <c r="A1158" s="12"/>
      <c r="B1158" s="203"/>
      <c r="C1158" s="204"/>
      <c r="D1158" s="205" t="s">
        <v>75</v>
      </c>
      <c r="E1158" s="217" t="s">
        <v>1683</v>
      </c>
      <c r="F1158" s="217" t="s">
        <v>1684</v>
      </c>
      <c r="G1158" s="204"/>
      <c r="H1158" s="204"/>
      <c r="I1158" s="207"/>
      <c r="J1158" s="218">
        <f>BK1158</f>
        <v>0</v>
      </c>
      <c r="K1158" s="204"/>
      <c r="L1158" s="209"/>
      <c r="M1158" s="210"/>
      <c r="N1158" s="211"/>
      <c r="O1158" s="211"/>
      <c r="P1158" s="212">
        <f>SUM(P1159:P1243)</f>
        <v>0</v>
      </c>
      <c r="Q1158" s="211"/>
      <c r="R1158" s="212">
        <f>SUM(R1159:R1243)</f>
        <v>1.4453503399999998</v>
      </c>
      <c r="S1158" s="211"/>
      <c r="T1158" s="213">
        <f>SUM(T1159:T1243)</f>
        <v>0</v>
      </c>
      <c r="U1158" s="12"/>
      <c r="V1158" s="12"/>
      <c r="W1158" s="12"/>
      <c r="X1158" s="12"/>
      <c r="Y1158" s="12"/>
      <c r="Z1158" s="12"/>
      <c r="AA1158" s="12"/>
      <c r="AB1158" s="12"/>
      <c r="AC1158" s="12"/>
      <c r="AD1158" s="12"/>
      <c r="AE1158" s="12"/>
      <c r="AR1158" s="214" t="s">
        <v>164</v>
      </c>
      <c r="AT1158" s="215" t="s">
        <v>75</v>
      </c>
      <c r="AU1158" s="215" t="s">
        <v>84</v>
      </c>
      <c r="AY1158" s="214" t="s">
        <v>156</v>
      </c>
      <c r="BK1158" s="216">
        <f>SUM(BK1159:BK1243)</f>
        <v>0</v>
      </c>
    </row>
    <row r="1159" s="2" customFormat="1" ht="16.5" customHeight="1">
      <c r="A1159" s="39"/>
      <c r="B1159" s="40"/>
      <c r="C1159" s="219" t="s">
        <v>1685</v>
      </c>
      <c r="D1159" s="219" t="s">
        <v>158</v>
      </c>
      <c r="E1159" s="220" t="s">
        <v>1686</v>
      </c>
      <c r="F1159" s="221" t="s">
        <v>1687</v>
      </c>
      <c r="G1159" s="222" t="s">
        <v>464</v>
      </c>
      <c r="H1159" s="223">
        <v>1</v>
      </c>
      <c r="I1159" s="224"/>
      <c r="J1159" s="225">
        <f>ROUND(I1159*H1159,2)</f>
        <v>0</v>
      </c>
      <c r="K1159" s="221" t="s">
        <v>162</v>
      </c>
      <c r="L1159" s="45"/>
      <c r="M1159" s="226" t="s">
        <v>1</v>
      </c>
      <c r="N1159" s="227" t="s">
        <v>42</v>
      </c>
      <c r="O1159" s="92"/>
      <c r="P1159" s="228">
        <f>O1159*H1159</f>
        <v>0</v>
      </c>
      <c r="Q1159" s="228">
        <v>0.00042000000000000002</v>
      </c>
      <c r="R1159" s="228">
        <f>Q1159*H1159</f>
        <v>0.00042000000000000002</v>
      </c>
      <c r="S1159" s="228">
        <v>0</v>
      </c>
      <c r="T1159" s="229">
        <f>S1159*H1159</f>
        <v>0</v>
      </c>
      <c r="U1159" s="39"/>
      <c r="V1159" s="39"/>
      <c r="W1159" s="39"/>
      <c r="X1159" s="39"/>
      <c r="Y1159" s="39"/>
      <c r="Z1159" s="39"/>
      <c r="AA1159" s="39"/>
      <c r="AB1159" s="39"/>
      <c r="AC1159" s="39"/>
      <c r="AD1159" s="39"/>
      <c r="AE1159" s="39"/>
      <c r="AR1159" s="230" t="s">
        <v>163</v>
      </c>
      <c r="AT1159" s="230" t="s">
        <v>158</v>
      </c>
      <c r="AU1159" s="230" t="s">
        <v>164</v>
      </c>
      <c r="AY1159" s="18" t="s">
        <v>156</v>
      </c>
      <c r="BE1159" s="231">
        <f>IF(N1159="základní",J1159,0)</f>
        <v>0</v>
      </c>
      <c r="BF1159" s="231">
        <f>IF(N1159="snížená",J1159,0)</f>
        <v>0</v>
      </c>
      <c r="BG1159" s="231">
        <f>IF(N1159="zákl. přenesená",J1159,0)</f>
        <v>0</v>
      </c>
      <c r="BH1159" s="231">
        <f>IF(N1159="sníž. přenesená",J1159,0)</f>
        <v>0</v>
      </c>
      <c r="BI1159" s="231">
        <f>IF(N1159="nulová",J1159,0)</f>
        <v>0</v>
      </c>
      <c r="BJ1159" s="18" t="s">
        <v>164</v>
      </c>
      <c r="BK1159" s="231">
        <f>ROUND(I1159*H1159,2)</f>
        <v>0</v>
      </c>
      <c r="BL1159" s="18" t="s">
        <v>163</v>
      </c>
      <c r="BM1159" s="230" t="s">
        <v>1688</v>
      </c>
    </row>
    <row r="1160" s="2" customFormat="1">
      <c r="A1160" s="39"/>
      <c r="B1160" s="40"/>
      <c r="C1160" s="41"/>
      <c r="D1160" s="232" t="s">
        <v>166</v>
      </c>
      <c r="E1160" s="41"/>
      <c r="F1160" s="233" t="s">
        <v>1689</v>
      </c>
      <c r="G1160" s="41"/>
      <c r="H1160" s="41"/>
      <c r="I1160" s="234"/>
      <c r="J1160" s="41"/>
      <c r="K1160" s="41"/>
      <c r="L1160" s="45"/>
      <c r="M1160" s="235"/>
      <c r="N1160" s="236"/>
      <c r="O1160" s="92"/>
      <c r="P1160" s="92"/>
      <c r="Q1160" s="92"/>
      <c r="R1160" s="92"/>
      <c r="S1160" s="92"/>
      <c r="T1160" s="93"/>
      <c r="U1160" s="39"/>
      <c r="V1160" s="39"/>
      <c r="W1160" s="39"/>
      <c r="X1160" s="39"/>
      <c r="Y1160" s="39"/>
      <c r="Z1160" s="39"/>
      <c r="AA1160" s="39"/>
      <c r="AB1160" s="39"/>
      <c r="AC1160" s="39"/>
      <c r="AD1160" s="39"/>
      <c r="AE1160" s="39"/>
      <c r="AT1160" s="18" t="s">
        <v>166</v>
      </c>
      <c r="AU1160" s="18" t="s">
        <v>164</v>
      </c>
    </row>
    <row r="1161" s="2" customFormat="1">
      <c r="A1161" s="39"/>
      <c r="B1161" s="40"/>
      <c r="C1161" s="41"/>
      <c r="D1161" s="237" t="s">
        <v>168</v>
      </c>
      <c r="E1161" s="41"/>
      <c r="F1161" s="238" t="s">
        <v>1690</v>
      </c>
      <c r="G1161" s="41"/>
      <c r="H1161" s="41"/>
      <c r="I1161" s="234"/>
      <c r="J1161" s="41"/>
      <c r="K1161" s="41"/>
      <c r="L1161" s="45"/>
      <c r="M1161" s="235"/>
      <c r="N1161" s="236"/>
      <c r="O1161" s="92"/>
      <c r="P1161" s="92"/>
      <c r="Q1161" s="92"/>
      <c r="R1161" s="92"/>
      <c r="S1161" s="92"/>
      <c r="T1161" s="93"/>
      <c r="U1161" s="39"/>
      <c r="V1161" s="39"/>
      <c r="W1161" s="39"/>
      <c r="X1161" s="39"/>
      <c r="Y1161" s="39"/>
      <c r="Z1161" s="39"/>
      <c r="AA1161" s="39"/>
      <c r="AB1161" s="39"/>
      <c r="AC1161" s="39"/>
      <c r="AD1161" s="39"/>
      <c r="AE1161" s="39"/>
      <c r="AT1161" s="18" t="s">
        <v>168</v>
      </c>
      <c r="AU1161" s="18" t="s">
        <v>164</v>
      </c>
    </row>
    <row r="1162" s="2" customFormat="1" ht="37.8" customHeight="1">
      <c r="A1162" s="39"/>
      <c r="B1162" s="40"/>
      <c r="C1162" s="261" t="s">
        <v>1691</v>
      </c>
      <c r="D1162" s="261" t="s">
        <v>241</v>
      </c>
      <c r="E1162" s="262" t="s">
        <v>1692</v>
      </c>
      <c r="F1162" s="263" t="s">
        <v>1693</v>
      </c>
      <c r="G1162" s="264" t="s">
        <v>464</v>
      </c>
      <c r="H1162" s="265">
        <v>1</v>
      </c>
      <c r="I1162" s="266"/>
      <c r="J1162" s="267">
        <f>ROUND(I1162*H1162,2)</f>
        <v>0</v>
      </c>
      <c r="K1162" s="263" t="s">
        <v>162</v>
      </c>
      <c r="L1162" s="268"/>
      <c r="M1162" s="269" t="s">
        <v>1</v>
      </c>
      <c r="N1162" s="270" t="s">
        <v>42</v>
      </c>
      <c r="O1162" s="92"/>
      <c r="P1162" s="228">
        <f>O1162*H1162</f>
        <v>0</v>
      </c>
      <c r="Q1162" s="228">
        <v>0.029999999999999999</v>
      </c>
      <c r="R1162" s="228">
        <f>Q1162*H1162</f>
        <v>0.029999999999999999</v>
      </c>
      <c r="S1162" s="228">
        <v>0</v>
      </c>
      <c r="T1162" s="229">
        <f>S1162*H1162</f>
        <v>0</v>
      </c>
      <c r="U1162" s="39"/>
      <c r="V1162" s="39"/>
      <c r="W1162" s="39"/>
      <c r="X1162" s="39"/>
      <c r="Y1162" s="39"/>
      <c r="Z1162" s="39"/>
      <c r="AA1162" s="39"/>
      <c r="AB1162" s="39"/>
      <c r="AC1162" s="39"/>
      <c r="AD1162" s="39"/>
      <c r="AE1162" s="39"/>
      <c r="AR1162" s="230" t="s">
        <v>219</v>
      </c>
      <c r="AT1162" s="230" t="s">
        <v>241</v>
      </c>
      <c r="AU1162" s="230" t="s">
        <v>164</v>
      </c>
      <c r="AY1162" s="18" t="s">
        <v>156</v>
      </c>
      <c r="BE1162" s="231">
        <f>IF(N1162="základní",J1162,0)</f>
        <v>0</v>
      </c>
      <c r="BF1162" s="231">
        <f>IF(N1162="snížená",J1162,0)</f>
        <v>0</v>
      </c>
      <c r="BG1162" s="231">
        <f>IF(N1162="zákl. přenesená",J1162,0)</f>
        <v>0</v>
      </c>
      <c r="BH1162" s="231">
        <f>IF(N1162="sníž. přenesená",J1162,0)</f>
        <v>0</v>
      </c>
      <c r="BI1162" s="231">
        <f>IF(N1162="nulová",J1162,0)</f>
        <v>0</v>
      </c>
      <c r="BJ1162" s="18" t="s">
        <v>164</v>
      </c>
      <c r="BK1162" s="231">
        <f>ROUND(I1162*H1162,2)</f>
        <v>0</v>
      </c>
      <c r="BL1162" s="18" t="s">
        <v>163</v>
      </c>
      <c r="BM1162" s="230" t="s">
        <v>1694</v>
      </c>
    </row>
    <row r="1163" s="2" customFormat="1">
      <c r="A1163" s="39"/>
      <c r="B1163" s="40"/>
      <c r="C1163" s="41"/>
      <c r="D1163" s="232" t="s">
        <v>166</v>
      </c>
      <c r="E1163" s="41"/>
      <c r="F1163" s="233" t="s">
        <v>1693</v>
      </c>
      <c r="G1163" s="41"/>
      <c r="H1163" s="41"/>
      <c r="I1163" s="234"/>
      <c r="J1163" s="41"/>
      <c r="K1163" s="41"/>
      <c r="L1163" s="45"/>
      <c r="M1163" s="235"/>
      <c r="N1163" s="236"/>
      <c r="O1163" s="92"/>
      <c r="P1163" s="92"/>
      <c r="Q1163" s="92"/>
      <c r="R1163" s="92"/>
      <c r="S1163" s="92"/>
      <c r="T1163" s="93"/>
      <c r="U1163" s="39"/>
      <c r="V1163" s="39"/>
      <c r="W1163" s="39"/>
      <c r="X1163" s="39"/>
      <c r="Y1163" s="39"/>
      <c r="Z1163" s="39"/>
      <c r="AA1163" s="39"/>
      <c r="AB1163" s="39"/>
      <c r="AC1163" s="39"/>
      <c r="AD1163" s="39"/>
      <c r="AE1163" s="39"/>
      <c r="AT1163" s="18" t="s">
        <v>166</v>
      </c>
      <c r="AU1163" s="18" t="s">
        <v>164</v>
      </c>
    </row>
    <row r="1164" s="2" customFormat="1" ht="24.15" customHeight="1">
      <c r="A1164" s="39"/>
      <c r="B1164" s="40"/>
      <c r="C1164" s="219" t="s">
        <v>1695</v>
      </c>
      <c r="D1164" s="219" t="s">
        <v>158</v>
      </c>
      <c r="E1164" s="220" t="s">
        <v>1696</v>
      </c>
      <c r="F1164" s="221" t="s">
        <v>1697</v>
      </c>
      <c r="G1164" s="222" t="s">
        <v>161</v>
      </c>
      <c r="H1164" s="223">
        <v>26.428000000000001</v>
      </c>
      <c r="I1164" s="224"/>
      <c r="J1164" s="225">
        <f>ROUND(I1164*H1164,2)</f>
        <v>0</v>
      </c>
      <c r="K1164" s="221" t="s">
        <v>162</v>
      </c>
      <c r="L1164" s="45"/>
      <c r="M1164" s="226" t="s">
        <v>1</v>
      </c>
      <c r="N1164" s="227" t="s">
        <v>42</v>
      </c>
      <c r="O1164" s="92"/>
      <c r="P1164" s="228">
        <f>O1164*H1164</f>
        <v>0</v>
      </c>
      <c r="Q1164" s="228">
        <v>0.00025000000000000001</v>
      </c>
      <c r="R1164" s="228">
        <f>Q1164*H1164</f>
        <v>0.006607</v>
      </c>
      <c r="S1164" s="228">
        <v>0</v>
      </c>
      <c r="T1164" s="229">
        <f>S1164*H1164</f>
        <v>0</v>
      </c>
      <c r="U1164" s="39"/>
      <c r="V1164" s="39"/>
      <c r="W1164" s="39"/>
      <c r="X1164" s="39"/>
      <c r="Y1164" s="39"/>
      <c r="Z1164" s="39"/>
      <c r="AA1164" s="39"/>
      <c r="AB1164" s="39"/>
      <c r="AC1164" s="39"/>
      <c r="AD1164" s="39"/>
      <c r="AE1164" s="39"/>
      <c r="AR1164" s="230" t="s">
        <v>273</v>
      </c>
      <c r="AT1164" s="230" t="s">
        <v>158</v>
      </c>
      <c r="AU1164" s="230" t="s">
        <v>164</v>
      </c>
      <c r="AY1164" s="18" t="s">
        <v>156</v>
      </c>
      <c r="BE1164" s="231">
        <f>IF(N1164="základní",J1164,0)</f>
        <v>0</v>
      </c>
      <c r="BF1164" s="231">
        <f>IF(N1164="snížená",J1164,0)</f>
        <v>0</v>
      </c>
      <c r="BG1164" s="231">
        <f>IF(N1164="zákl. přenesená",J1164,0)</f>
        <v>0</v>
      </c>
      <c r="BH1164" s="231">
        <f>IF(N1164="sníž. přenesená",J1164,0)</f>
        <v>0</v>
      </c>
      <c r="BI1164" s="231">
        <f>IF(N1164="nulová",J1164,0)</f>
        <v>0</v>
      </c>
      <c r="BJ1164" s="18" t="s">
        <v>164</v>
      </c>
      <c r="BK1164" s="231">
        <f>ROUND(I1164*H1164,2)</f>
        <v>0</v>
      </c>
      <c r="BL1164" s="18" t="s">
        <v>273</v>
      </c>
      <c r="BM1164" s="230" t="s">
        <v>1698</v>
      </c>
    </row>
    <row r="1165" s="2" customFormat="1">
      <c r="A1165" s="39"/>
      <c r="B1165" s="40"/>
      <c r="C1165" s="41"/>
      <c r="D1165" s="232" t="s">
        <v>166</v>
      </c>
      <c r="E1165" s="41"/>
      <c r="F1165" s="233" t="s">
        <v>1699</v>
      </c>
      <c r="G1165" s="41"/>
      <c r="H1165" s="41"/>
      <c r="I1165" s="234"/>
      <c r="J1165" s="41"/>
      <c r="K1165" s="41"/>
      <c r="L1165" s="45"/>
      <c r="M1165" s="235"/>
      <c r="N1165" s="236"/>
      <c r="O1165" s="92"/>
      <c r="P1165" s="92"/>
      <c r="Q1165" s="92"/>
      <c r="R1165" s="92"/>
      <c r="S1165" s="92"/>
      <c r="T1165" s="93"/>
      <c r="U1165" s="39"/>
      <c r="V1165" s="39"/>
      <c r="W1165" s="39"/>
      <c r="X1165" s="39"/>
      <c r="Y1165" s="39"/>
      <c r="Z1165" s="39"/>
      <c r="AA1165" s="39"/>
      <c r="AB1165" s="39"/>
      <c r="AC1165" s="39"/>
      <c r="AD1165" s="39"/>
      <c r="AE1165" s="39"/>
      <c r="AT1165" s="18" t="s">
        <v>166</v>
      </c>
      <c r="AU1165" s="18" t="s">
        <v>164</v>
      </c>
    </row>
    <row r="1166" s="2" customFormat="1">
      <c r="A1166" s="39"/>
      <c r="B1166" s="40"/>
      <c r="C1166" s="41"/>
      <c r="D1166" s="237" t="s">
        <v>168</v>
      </c>
      <c r="E1166" s="41"/>
      <c r="F1166" s="238" t="s">
        <v>1700</v>
      </c>
      <c r="G1166" s="41"/>
      <c r="H1166" s="41"/>
      <c r="I1166" s="234"/>
      <c r="J1166" s="41"/>
      <c r="K1166" s="41"/>
      <c r="L1166" s="45"/>
      <c r="M1166" s="235"/>
      <c r="N1166" s="236"/>
      <c r="O1166" s="92"/>
      <c r="P1166" s="92"/>
      <c r="Q1166" s="92"/>
      <c r="R1166" s="92"/>
      <c r="S1166" s="92"/>
      <c r="T1166" s="93"/>
      <c r="U1166" s="39"/>
      <c r="V1166" s="39"/>
      <c r="W1166" s="39"/>
      <c r="X1166" s="39"/>
      <c r="Y1166" s="39"/>
      <c r="Z1166" s="39"/>
      <c r="AA1166" s="39"/>
      <c r="AB1166" s="39"/>
      <c r="AC1166" s="39"/>
      <c r="AD1166" s="39"/>
      <c r="AE1166" s="39"/>
      <c r="AT1166" s="18" t="s">
        <v>168</v>
      </c>
      <c r="AU1166" s="18" t="s">
        <v>164</v>
      </c>
    </row>
    <row r="1167" s="2" customFormat="1" ht="21.75" customHeight="1">
      <c r="A1167" s="39"/>
      <c r="B1167" s="40"/>
      <c r="C1167" s="261" t="s">
        <v>1701</v>
      </c>
      <c r="D1167" s="261" t="s">
        <v>241</v>
      </c>
      <c r="E1167" s="262" t="s">
        <v>1702</v>
      </c>
      <c r="F1167" s="263" t="s">
        <v>1703</v>
      </c>
      <c r="G1167" s="264" t="s">
        <v>161</v>
      </c>
      <c r="H1167" s="265">
        <v>2.6309999999999998</v>
      </c>
      <c r="I1167" s="266"/>
      <c r="J1167" s="267">
        <f>ROUND(I1167*H1167,2)</f>
        <v>0</v>
      </c>
      <c r="K1167" s="263" t="s">
        <v>162</v>
      </c>
      <c r="L1167" s="268"/>
      <c r="M1167" s="269" t="s">
        <v>1</v>
      </c>
      <c r="N1167" s="270" t="s">
        <v>42</v>
      </c>
      <c r="O1167" s="92"/>
      <c r="P1167" s="228">
        <f>O1167*H1167</f>
        <v>0</v>
      </c>
      <c r="Q1167" s="228">
        <v>0.040280000000000003</v>
      </c>
      <c r="R1167" s="228">
        <f>Q1167*H1167</f>
        <v>0.10597668</v>
      </c>
      <c r="S1167" s="228">
        <v>0</v>
      </c>
      <c r="T1167" s="229">
        <f>S1167*H1167</f>
        <v>0</v>
      </c>
      <c r="U1167" s="39"/>
      <c r="V1167" s="39"/>
      <c r="W1167" s="39"/>
      <c r="X1167" s="39"/>
      <c r="Y1167" s="39"/>
      <c r="Z1167" s="39"/>
      <c r="AA1167" s="39"/>
      <c r="AB1167" s="39"/>
      <c r="AC1167" s="39"/>
      <c r="AD1167" s="39"/>
      <c r="AE1167" s="39"/>
      <c r="AR1167" s="230" t="s">
        <v>387</v>
      </c>
      <c r="AT1167" s="230" t="s">
        <v>241</v>
      </c>
      <c r="AU1167" s="230" t="s">
        <v>164</v>
      </c>
      <c r="AY1167" s="18" t="s">
        <v>156</v>
      </c>
      <c r="BE1167" s="231">
        <f>IF(N1167="základní",J1167,0)</f>
        <v>0</v>
      </c>
      <c r="BF1167" s="231">
        <f>IF(N1167="snížená",J1167,0)</f>
        <v>0</v>
      </c>
      <c r="BG1167" s="231">
        <f>IF(N1167="zákl. přenesená",J1167,0)</f>
        <v>0</v>
      </c>
      <c r="BH1167" s="231">
        <f>IF(N1167="sníž. přenesená",J1167,0)</f>
        <v>0</v>
      </c>
      <c r="BI1167" s="231">
        <f>IF(N1167="nulová",J1167,0)</f>
        <v>0</v>
      </c>
      <c r="BJ1167" s="18" t="s">
        <v>164</v>
      </c>
      <c r="BK1167" s="231">
        <f>ROUND(I1167*H1167,2)</f>
        <v>0</v>
      </c>
      <c r="BL1167" s="18" t="s">
        <v>273</v>
      </c>
      <c r="BM1167" s="230" t="s">
        <v>1704</v>
      </c>
    </row>
    <row r="1168" s="2" customFormat="1">
      <c r="A1168" s="39"/>
      <c r="B1168" s="40"/>
      <c r="C1168" s="41"/>
      <c r="D1168" s="232" t="s">
        <v>166</v>
      </c>
      <c r="E1168" s="41"/>
      <c r="F1168" s="233" t="s">
        <v>1703</v>
      </c>
      <c r="G1168" s="41"/>
      <c r="H1168" s="41"/>
      <c r="I1168" s="234"/>
      <c r="J1168" s="41"/>
      <c r="K1168" s="41"/>
      <c r="L1168" s="45"/>
      <c r="M1168" s="235"/>
      <c r="N1168" s="236"/>
      <c r="O1168" s="92"/>
      <c r="P1168" s="92"/>
      <c r="Q1168" s="92"/>
      <c r="R1168" s="92"/>
      <c r="S1168" s="92"/>
      <c r="T1168" s="93"/>
      <c r="U1168" s="39"/>
      <c r="V1168" s="39"/>
      <c r="W1168" s="39"/>
      <c r="X1168" s="39"/>
      <c r="Y1168" s="39"/>
      <c r="Z1168" s="39"/>
      <c r="AA1168" s="39"/>
      <c r="AB1168" s="39"/>
      <c r="AC1168" s="39"/>
      <c r="AD1168" s="39"/>
      <c r="AE1168" s="39"/>
      <c r="AT1168" s="18" t="s">
        <v>166</v>
      </c>
      <c r="AU1168" s="18" t="s">
        <v>164</v>
      </c>
    </row>
    <row r="1169" s="13" customFormat="1">
      <c r="A1169" s="13"/>
      <c r="B1169" s="239"/>
      <c r="C1169" s="240"/>
      <c r="D1169" s="232" t="s">
        <v>170</v>
      </c>
      <c r="E1169" s="241" t="s">
        <v>1</v>
      </c>
      <c r="F1169" s="242" t="s">
        <v>1705</v>
      </c>
      <c r="G1169" s="240"/>
      <c r="H1169" s="243">
        <v>0.78000000000000003</v>
      </c>
      <c r="I1169" s="244"/>
      <c r="J1169" s="240"/>
      <c r="K1169" s="240"/>
      <c r="L1169" s="245"/>
      <c r="M1169" s="246"/>
      <c r="N1169" s="247"/>
      <c r="O1169" s="247"/>
      <c r="P1169" s="247"/>
      <c r="Q1169" s="247"/>
      <c r="R1169" s="247"/>
      <c r="S1169" s="247"/>
      <c r="T1169" s="248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49" t="s">
        <v>170</v>
      </c>
      <c r="AU1169" s="249" t="s">
        <v>164</v>
      </c>
      <c r="AV1169" s="13" t="s">
        <v>164</v>
      </c>
      <c r="AW1169" s="13" t="s">
        <v>33</v>
      </c>
      <c r="AX1169" s="13" t="s">
        <v>76</v>
      </c>
      <c r="AY1169" s="249" t="s">
        <v>156</v>
      </c>
    </row>
    <row r="1170" s="13" customFormat="1">
      <c r="A1170" s="13"/>
      <c r="B1170" s="239"/>
      <c r="C1170" s="240"/>
      <c r="D1170" s="232" t="s">
        <v>170</v>
      </c>
      <c r="E1170" s="241" t="s">
        <v>1</v>
      </c>
      <c r="F1170" s="242" t="s">
        <v>1706</v>
      </c>
      <c r="G1170" s="240"/>
      <c r="H1170" s="243">
        <v>0.876</v>
      </c>
      <c r="I1170" s="244"/>
      <c r="J1170" s="240"/>
      <c r="K1170" s="240"/>
      <c r="L1170" s="245"/>
      <c r="M1170" s="246"/>
      <c r="N1170" s="247"/>
      <c r="O1170" s="247"/>
      <c r="P1170" s="247"/>
      <c r="Q1170" s="247"/>
      <c r="R1170" s="247"/>
      <c r="S1170" s="247"/>
      <c r="T1170" s="248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49" t="s">
        <v>170</v>
      </c>
      <c r="AU1170" s="249" t="s">
        <v>164</v>
      </c>
      <c r="AV1170" s="13" t="s">
        <v>164</v>
      </c>
      <c r="AW1170" s="13" t="s">
        <v>33</v>
      </c>
      <c r="AX1170" s="13" t="s">
        <v>76</v>
      </c>
      <c r="AY1170" s="249" t="s">
        <v>156</v>
      </c>
    </row>
    <row r="1171" s="13" customFormat="1">
      <c r="A1171" s="13"/>
      <c r="B1171" s="239"/>
      <c r="C1171" s="240"/>
      <c r="D1171" s="232" t="s">
        <v>170</v>
      </c>
      <c r="E1171" s="241" t="s">
        <v>1</v>
      </c>
      <c r="F1171" s="242" t="s">
        <v>1707</v>
      </c>
      <c r="G1171" s="240"/>
      <c r="H1171" s="243">
        <v>0.97499999999999998</v>
      </c>
      <c r="I1171" s="244"/>
      <c r="J1171" s="240"/>
      <c r="K1171" s="240"/>
      <c r="L1171" s="245"/>
      <c r="M1171" s="246"/>
      <c r="N1171" s="247"/>
      <c r="O1171" s="247"/>
      <c r="P1171" s="247"/>
      <c r="Q1171" s="247"/>
      <c r="R1171" s="247"/>
      <c r="S1171" s="247"/>
      <c r="T1171" s="248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49" t="s">
        <v>170</v>
      </c>
      <c r="AU1171" s="249" t="s">
        <v>164</v>
      </c>
      <c r="AV1171" s="13" t="s">
        <v>164</v>
      </c>
      <c r="AW1171" s="13" t="s">
        <v>33</v>
      </c>
      <c r="AX1171" s="13" t="s">
        <v>76</v>
      </c>
      <c r="AY1171" s="249" t="s">
        <v>156</v>
      </c>
    </row>
    <row r="1172" s="14" customFormat="1">
      <c r="A1172" s="14"/>
      <c r="B1172" s="250"/>
      <c r="C1172" s="251"/>
      <c r="D1172" s="232" t="s">
        <v>170</v>
      </c>
      <c r="E1172" s="252" t="s">
        <v>1</v>
      </c>
      <c r="F1172" s="253" t="s">
        <v>172</v>
      </c>
      <c r="G1172" s="251"/>
      <c r="H1172" s="254">
        <v>2.6309999999999998</v>
      </c>
      <c r="I1172" s="255"/>
      <c r="J1172" s="251"/>
      <c r="K1172" s="251"/>
      <c r="L1172" s="256"/>
      <c r="M1172" s="257"/>
      <c r="N1172" s="258"/>
      <c r="O1172" s="258"/>
      <c r="P1172" s="258"/>
      <c r="Q1172" s="258"/>
      <c r="R1172" s="258"/>
      <c r="S1172" s="258"/>
      <c r="T1172" s="259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60" t="s">
        <v>170</v>
      </c>
      <c r="AU1172" s="260" t="s">
        <v>164</v>
      </c>
      <c r="AV1172" s="14" t="s">
        <v>163</v>
      </c>
      <c r="AW1172" s="14" t="s">
        <v>33</v>
      </c>
      <c r="AX1172" s="14" t="s">
        <v>84</v>
      </c>
      <c r="AY1172" s="260" t="s">
        <v>156</v>
      </c>
    </row>
    <row r="1173" s="2" customFormat="1" ht="24.15" customHeight="1">
      <c r="A1173" s="39"/>
      <c r="B1173" s="40"/>
      <c r="C1173" s="261" t="s">
        <v>1708</v>
      </c>
      <c r="D1173" s="261" t="s">
        <v>241</v>
      </c>
      <c r="E1173" s="262" t="s">
        <v>1709</v>
      </c>
      <c r="F1173" s="263" t="s">
        <v>1710</v>
      </c>
      <c r="G1173" s="264" t="s">
        <v>161</v>
      </c>
      <c r="H1173" s="265">
        <v>8.8499999999999996</v>
      </c>
      <c r="I1173" s="266"/>
      <c r="J1173" s="267">
        <f>ROUND(I1173*H1173,2)</f>
        <v>0</v>
      </c>
      <c r="K1173" s="263" t="s">
        <v>162</v>
      </c>
      <c r="L1173" s="268"/>
      <c r="M1173" s="269" t="s">
        <v>1</v>
      </c>
      <c r="N1173" s="270" t="s">
        <v>42</v>
      </c>
      <c r="O1173" s="92"/>
      <c r="P1173" s="228">
        <f>O1173*H1173</f>
        <v>0</v>
      </c>
      <c r="Q1173" s="228">
        <v>0.036810000000000002</v>
      </c>
      <c r="R1173" s="228">
        <f>Q1173*H1173</f>
        <v>0.32576850000000002</v>
      </c>
      <c r="S1173" s="228">
        <v>0</v>
      </c>
      <c r="T1173" s="229">
        <f>S1173*H1173</f>
        <v>0</v>
      </c>
      <c r="U1173" s="39"/>
      <c r="V1173" s="39"/>
      <c r="W1173" s="39"/>
      <c r="X1173" s="39"/>
      <c r="Y1173" s="39"/>
      <c r="Z1173" s="39"/>
      <c r="AA1173" s="39"/>
      <c r="AB1173" s="39"/>
      <c r="AC1173" s="39"/>
      <c r="AD1173" s="39"/>
      <c r="AE1173" s="39"/>
      <c r="AR1173" s="230" t="s">
        <v>387</v>
      </c>
      <c r="AT1173" s="230" t="s">
        <v>241</v>
      </c>
      <c r="AU1173" s="230" t="s">
        <v>164</v>
      </c>
      <c r="AY1173" s="18" t="s">
        <v>156</v>
      </c>
      <c r="BE1173" s="231">
        <f>IF(N1173="základní",J1173,0)</f>
        <v>0</v>
      </c>
      <c r="BF1173" s="231">
        <f>IF(N1173="snížená",J1173,0)</f>
        <v>0</v>
      </c>
      <c r="BG1173" s="231">
        <f>IF(N1173="zákl. přenesená",J1173,0)</f>
        <v>0</v>
      </c>
      <c r="BH1173" s="231">
        <f>IF(N1173="sníž. přenesená",J1173,0)</f>
        <v>0</v>
      </c>
      <c r="BI1173" s="231">
        <f>IF(N1173="nulová",J1173,0)</f>
        <v>0</v>
      </c>
      <c r="BJ1173" s="18" t="s">
        <v>164</v>
      </c>
      <c r="BK1173" s="231">
        <f>ROUND(I1173*H1173,2)</f>
        <v>0</v>
      </c>
      <c r="BL1173" s="18" t="s">
        <v>273</v>
      </c>
      <c r="BM1173" s="230" t="s">
        <v>1711</v>
      </c>
    </row>
    <row r="1174" s="2" customFormat="1">
      <c r="A1174" s="39"/>
      <c r="B1174" s="40"/>
      <c r="C1174" s="41"/>
      <c r="D1174" s="232" t="s">
        <v>166</v>
      </c>
      <c r="E1174" s="41"/>
      <c r="F1174" s="233" t="s">
        <v>1710</v>
      </c>
      <c r="G1174" s="41"/>
      <c r="H1174" s="41"/>
      <c r="I1174" s="234"/>
      <c r="J1174" s="41"/>
      <c r="K1174" s="41"/>
      <c r="L1174" s="45"/>
      <c r="M1174" s="235"/>
      <c r="N1174" s="236"/>
      <c r="O1174" s="92"/>
      <c r="P1174" s="92"/>
      <c r="Q1174" s="92"/>
      <c r="R1174" s="92"/>
      <c r="S1174" s="92"/>
      <c r="T1174" s="93"/>
      <c r="U1174" s="39"/>
      <c r="V1174" s="39"/>
      <c r="W1174" s="39"/>
      <c r="X1174" s="39"/>
      <c r="Y1174" s="39"/>
      <c r="Z1174" s="39"/>
      <c r="AA1174" s="39"/>
      <c r="AB1174" s="39"/>
      <c r="AC1174" s="39"/>
      <c r="AD1174" s="39"/>
      <c r="AE1174" s="39"/>
      <c r="AT1174" s="18" t="s">
        <v>166</v>
      </c>
      <c r="AU1174" s="18" t="s">
        <v>164</v>
      </c>
    </row>
    <row r="1175" s="13" customFormat="1">
      <c r="A1175" s="13"/>
      <c r="B1175" s="239"/>
      <c r="C1175" s="240"/>
      <c r="D1175" s="232" t="s">
        <v>170</v>
      </c>
      <c r="E1175" s="241" t="s">
        <v>1</v>
      </c>
      <c r="F1175" s="242" t="s">
        <v>1712</v>
      </c>
      <c r="G1175" s="240"/>
      <c r="H1175" s="243">
        <v>5.7599999999999998</v>
      </c>
      <c r="I1175" s="244"/>
      <c r="J1175" s="240"/>
      <c r="K1175" s="240"/>
      <c r="L1175" s="245"/>
      <c r="M1175" s="246"/>
      <c r="N1175" s="247"/>
      <c r="O1175" s="247"/>
      <c r="P1175" s="247"/>
      <c r="Q1175" s="247"/>
      <c r="R1175" s="247"/>
      <c r="S1175" s="247"/>
      <c r="T1175" s="248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49" t="s">
        <v>170</v>
      </c>
      <c r="AU1175" s="249" t="s">
        <v>164</v>
      </c>
      <c r="AV1175" s="13" t="s">
        <v>164</v>
      </c>
      <c r="AW1175" s="13" t="s">
        <v>33</v>
      </c>
      <c r="AX1175" s="13" t="s">
        <v>76</v>
      </c>
      <c r="AY1175" s="249" t="s">
        <v>156</v>
      </c>
    </row>
    <row r="1176" s="13" customFormat="1">
      <c r="A1176" s="13"/>
      <c r="B1176" s="239"/>
      <c r="C1176" s="240"/>
      <c r="D1176" s="232" t="s">
        <v>170</v>
      </c>
      <c r="E1176" s="241" t="s">
        <v>1</v>
      </c>
      <c r="F1176" s="242" t="s">
        <v>1713</v>
      </c>
      <c r="G1176" s="240"/>
      <c r="H1176" s="243">
        <v>3.0899999999999999</v>
      </c>
      <c r="I1176" s="244"/>
      <c r="J1176" s="240"/>
      <c r="K1176" s="240"/>
      <c r="L1176" s="245"/>
      <c r="M1176" s="246"/>
      <c r="N1176" s="247"/>
      <c r="O1176" s="247"/>
      <c r="P1176" s="247"/>
      <c r="Q1176" s="247"/>
      <c r="R1176" s="247"/>
      <c r="S1176" s="247"/>
      <c r="T1176" s="248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49" t="s">
        <v>170</v>
      </c>
      <c r="AU1176" s="249" t="s">
        <v>164</v>
      </c>
      <c r="AV1176" s="13" t="s">
        <v>164</v>
      </c>
      <c r="AW1176" s="13" t="s">
        <v>33</v>
      </c>
      <c r="AX1176" s="13" t="s">
        <v>76</v>
      </c>
      <c r="AY1176" s="249" t="s">
        <v>156</v>
      </c>
    </row>
    <row r="1177" s="14" customFormat="1">
      <c r="A1177" s="14"/>
      <c r="B1177" s="250"/>
      <c r="C1177" s="251"/>
      <c r="D1177" s="232" t="s">
        <v>170</v>
      </c>
      <c r="E1177" s="252" t="s">
        <v>1</v>
      </c>
      <c r="F1177" s="253" t="s">
        <v>172</v>
      </c>
      <c r="G1177" s="251"/>
      <c r="H1177" s="254">
        <v>8.8499999999999996</v>
      </c>
      <c r="I1177" s="255"/>
      <c r="J1177" s="251"/>
      <c r="K1177" s="251"/>
      <c r="L1177" s="256"/>
      <c r="M1177" s="257"/>
      <c r="N1177" s="258"/>
      <c r="O1177" s="258"/>
      <c r="P1177" s="258"/>
      <c r="Q1177" s="258"/>
      <c r="R1177" s="258"/>
      <c r="S1177" s="258"/>
      <c r="T1177" s="259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60" t="s">
        <v>170</v>
      </c>
      <c r="AU1177" s="260" t="s">
        <v>164</v>
      </c>
      <c r="AV1177" s="14" t="s">
        <v>163</v>
      </c>
      <c r="AW1177" s="14" t="s">
        <v>33</v>
      </c>
      <c r="AX1177" s="14" t="s">
        <v>84</v>
      </c>
      <c r="AY1177" s="260" t="s">
        <v>156</v>
      </c>
    </row>
    <row r="1178" s="2" customFormat="1" ht="24.15" customHeight="1">
      <c r="A1178" s="39"/>
      <c r="B1178" s="40"/>
      <c r="C1178" s="261" t="s">
        <v>1714</v>
      </c>
      <c r="D1178" s="261" t="s">
        <v>241</v>
      </c>
      <c r="E1178" s="262" t="s">
        <v>1715</v>
      </c>
      <c r="F1178" s="263" t="s">
        <v>1716</v>
      </c>
      <c r="G1178" s="264" t="s">
        <v>161</v>
      </c>
      <c r="H1178" s="265">
        <v>12.734999999999999</v>
      </c>
      <c r="I1178" s="266"/>
      <c r="J1178" s="267">
        <f>ROUND(I1178*H1178,2)</f>
        <v>0</v>
      </c>
      <c r="K1178" s="263" t="s">
        <v>162</v>
      </c>
      <c r="L1178" s="268"/>
      <c r="M1178" s="269" t="s">
        <v>1</v>
      </c>
      <c r="N1178" s="270" t="s">
        <v>42</v>
      </c>
      <c r="O1178" s="92"/>
      <c r="P1178" s="228">
        <f>O1178*H1178</f>
        <v>0</v>
      </c>
      <c r="Q1178" s="228">
        <v>0.037760000000000002</v>
      </c>
      <c r="R1178" s="228">
        <f>Q1178*H1178</f>
        <v>0.48087360000000001</v>
      </c>
      <c r="S1178" s="228">
        <v>0</v>
      </c>
      <c r="T1178" s="229">
        <f>S1178*H1178</f>
        <v>0</v>
      </c>
      <c r="U1178" s="39"/>
      <c r="V1178" s="39"/>
      <c r="W1178" s="39"/>
      <c r="X1178" s="39"/>
      <c r="Y1178" s="39"/>
      <c r="Z1178" s="39"/>
      <c r="AA1178" s="39"/>
      <c r="AB1178" s="39"/>
      <c r="AC1178" s="39"/>
      <c r="AD1178" s="39"/>
      <c r="AE1178" s="39"/>
      <c r="AR1178" s="230" t="s">
        <v>387</v>
      </c>
      <c r="AT1178" s="230" t="s">
        <v>241</v>
      </c>
      <c r="AU1178" s="230" t="s">
        <v>164</v>
      </c>
      <c r="AY1178" s="18" t="s">
        <v>156</v>
      </c>
      <c r="BE1178" s="231">
        <f>IF(N1178="základní",J1178,0)</f>
        <v>0</v>
      </c>
      <c r="BF1178" s="231">
        <f>IF(N1178="snížená",J1178,0)</f>
        <v>0</v>
      </c>
      <c r="BG1178" s="231">
        <f>IF(N1178="zákl. přenesená",J1178,0)</f>
        <v>0</v>
      </c>
      <c r="BH1178" s="231">
        <f>IF(N1178="sníž. přenesená",J1178,0)</f>
        <v>0</v>
      </c>
      <c r="BI1178" s="231">
        <f>IF(N1178="nulová",J1178,0)</f>
        <v>0</v>
      </c>
      <c r="BJ1178" s="18" t="s">
        <v>164</v>
      </c>
      <c r="BK1178" s="231">
        <f>ROUND(I1178*H1178,2)</f>
        <v>0</v>
      </c>
      <c r="BL1178" s="18" t="s">
        <v>273</v>
      </c>
      <c r="BM1178" s="230" t="s">
        <v>1717</v>
      </c>
    </row>
    <row r="1179" s="2" customFormat="1">
      <c r="A1179" s="39"/>
      <c r="B1179" s="40"/>
      <c r="C1179" s="41"/>
      <c r="D1179" s="232" t="s">
        <v>166</v>
      </c>
      <c r="E1179" s="41"/>
      <c r="F1179" s="233" t="s">
        <v>1718</v>
      </c>
      <c r="G1179" s="41"/>
      <c r="H1179" s="41"/>
      <c r="I1179" s="234"/>
      <c r="J1179" s="41"/>
      <c r="K1179" s="41"/>
      <c r="L1179" s="45"/>
      <c r="M1179" s="235"/>
      <c r="N1179" s="236"/>
      <c r="O1179" s="92"/>
      <c r="P1179" s="92"/>
      <c r="Q1179" s="92"/>
      <c r="R1179" s="92"/>
      <c r="S1179" s="92"/>
      <c r="T1179" s="93"/>
      <c r="U1179" s="39"/>
      <c r="V1179" s="39"/>
      <c r="W1179" s="39"/>
      <c r="X1179" s="39"/>
      <c r="Y1179" s="39"/>
      <c r="Z1179" s="39"/>
      <c r="AA1179" s="39"/>
      <c r="AB1179" s="39"/>
      <c r="AC1179" s="39"/>
      <c r="AD1179" s="39"/>
      <c r="AE1179" s="39"/>
      <c r="AT1179" s="18" t="s">
        <v>166</v>
      </c>
      <c r="AU1179" s="18" t="s">
        <v>164</v>
      </c>
    </row>
    <row r="1180" s="13" customFormat="1">
      <c r="A1180" s="13"/>
      <c r="B1180" s="239"/>
      <c r="C1180" s="240"/>
      <c r="D1180" s="232" t="s">
        <v>170</v>
      </c>
      <c r="E1180" s="241" t="s">
        <v>1</v>
      </c>
      <c r="F1180" s="242" t="s">
        <v>1719</v>
      </c>
      <c r="G1180" s="240"/>
      <c r="H1180" s="243">
        <v>6.4800000000000004</v>
      </c>
      <c r="I1180" s="244"/>
      <c r="J1180" s="240"/>
      <c r="K1180" s="240"/>
      <c r="L1180" s="245"/>
      <c r="M1180" s="246"/>
      <c r="N1180" s="247"/>
      <c r="O1180" s="247"/>
      <c r="P1180" s="247"/>
      <c r="Q1180" s="247"/>
      <c r="R1180" s="247"/>
      <c r="S1180" s="247"/>
      <c r="T1180" s="248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49" t="s">
        <v>170</v>
      </c>
      <c r="AU1180" s="249" t="s">
        <v>164</v>
      </c>
      <c r="AV1180" s="13" t="s">
        <v>164</v>
      </c>
      <c r="AW1180" s="13" t="s">
        <v>33</v>
      </c>
      <c r="AX1180" s="13" t="s">
        <v>76</v>
      </c>
      <c r="AY1180" s="249" t="s">
        <v>156</v>
      </c>
    </row>
    <row r="1181" s="13" customFormat="1">
      <c r="A1181" s="13"/>
      <c r="B1181" s="239"/>
      <c r="C1181" s="240"/>
      <c r="D1181" s="232" t="s">
        <v>170</v>
      </c>
      <c r="E1181" s="241" t="s">
        <v>1</v>
      </c>
      <c r="F1181" s="242" t="s">
        <v>1720</v>
      </c>
      <c r="G1181" s="240"/>
      <c r="H1181" s="243">
        <v>6.2549999999999999</v>
      </c>
      <c r="I1181" s="244"/>
      <c r="J1181" s="240"/>
      <c r="K1181" s="240"/>
      <c r="L1181" s="245"/>
      <c r="M1181" s="246"/>
      <c r="N1181" s="247"/>
      <c r="O1181" s="247"/>
      <c r="P1181" s="247"/>
      <c r="Q1181" s="247"/>
      <c r="R1181" s="247"/>
      <c r="S1181" s="247"/>
      <c r="T1181" s="248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49" t="s">
        <v>170</v>
      </c>
      <c r="AU1181" s="249" t="s">
        <v>164</v>
      </c>
      <c r="AV1181" s="13" t="s">
        <v>164</v>
      </c>
      <c r="AW1181" s="13" t="s">
        <v>33</v>
      </c>
      <c r="AX1181" s="13" t="s">
        <v>76</v>
      </c>
      <c r="AY1181" s="249" t="s">
        <v>156</v>
      </c>
    </row>
    <row r="1182" s="14" customFormat="1">
      <c r="A1182" s="14"/>
      <c r="B1182" s="250"/>
      <c r="C1182" s="251"/>
      <c r="D1182" s="232" t="s">
        <v>170</v>
      </c>
      <c r="E1182" s="252" t="s">
        <v>1</v>
      </c>
      <c r="F1182" s="253" t="s">
        <v>172</v>
      </c>
      <c r="G1182" s="251"/>
      <c r="H1182" s="254">
        <v>12.734999999999999</v>
      </c>
      <c r="I1182" s="255"/>
      <c r="J1182" s="251"/>
      <c r="K1182" s="251"/>
      <c r="L1182" s="256"/>
      <c r="M1182" s="257"/>
      <c r="N1182" s="258"/>
      <c r="O1182" s="258"/>
      <c r="P1182" s="258"/>
      <c r="Q1182" s="258"/>
      <c r="R1182" s="258"/>
      <c r="S1182" s="258"/>
      <c r="T1182" s="259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60" t="s">
        <v>170</v>
      </c>
      <c r="AU1182" s="260" t="s">
        <v>164</v>
      </c>
      <c r="AV1182" s="14" t="s">
        <v>163</v>
      </c>
      <c r="AW1182" s="14" t="s">
        <v>33</v>
      </c>
      <c r="AX1182" s="14" t="s">
        <v>84</v>
      </c>
      <c r="AY1182" s="260" t="s">
        <v>156</v>
      </c>
    </row>
    <row r="1183" s="2" customFormat="1" ht="24.15" customHeight="1">
      <c r="A1183" s="39"/>
      <c r="B1183" s="40"/>
      <c r="C1183" s="219" t="s">
        <v>1721</v>
      </c>
      <c r="D1183" s="219" t="s">
        <v>158</v>
      </c>
      <c r="E1183" s="220" t="s">
        <v>1722</v>
      </c>
      <c r="F1183" s="221" t="s">
        <v>1723</v>
      </c>
      <c r="G1183" s="222" t="s">
        <v>256</v>
      </c>
      <c r="H1183" s="223">
        <v>85.715999999999994</v>
      </c>
      <c r="I1183" s="224"/>
      <c r="J1183" s="225">
        <f>ROUND(I1183*H1183,2)</f>
        <v>0</v>
      </c>
      <c r="K1183" s="221" t="s">
        <v>1</v>
      </c>
      <c r="L1183" s="45"/>
      <c r="M1183" s="226" t="s">
        <v>1</v>
      </c>
      <c r="N1183" s="227" t="s">
        <v>42</v>
      </c>
      <c r="O1183" s="92"/>
      <c r="P1183" s="228">
        <f>O1183*H1183</f>
        <v>0</v>
      </c>
      <c r="Q1183" s="228">
        <v>2.0000000000000002E-05</v>
      </c>
      <c r="R1183" s="228">
        <f>Q1183*H1183</f>
        <v>0.0017143200000000001</v>
      </c>
      <c r="S1183" s="228">
        <v>0</v>
      </c>
      <c r="T1183" s="229">
        <f>S1183*H1183</f>
        <v>0</v>
      </c>
      <c r="U1183" s="39"/>
      <c r="V1183" s="39"/>
      <c r="W1183" s="39"/>
      <c r="X1183" s="39"/>
      <c r="Y1183" s="39"/>
      <c r="Z1183" s="39"/>
      <c r="AA1183" s="39"/>
      <c r="AB1183" s="39"/>
      <c r="AC1183" s="39"/>
      <c r="AD1183" s="39"/>
      <c r="AE1183" s="39"/>
      <c r="AR1183" s="230" t="s">
        <v>273</v>
      </c>
      <c r="AT1183" s="230" t="s">
        <v>158</v>
      </c>
      <c r="AU1183" s="230" t="s">
        <v>164</v>
      </c>
      <c r="AY1183" s="18" t="s">
        <v>156</v>
      </c>
      <c r="BE1183" s="231">
        <f>IF(N1183="základní",J1183,0)</f>
        <v>0</v>
      </c>
      <c r="BF1183" s="231">
        <f>IF(N1183="snížená",J1183,0)</f>
        <v>0</v>
      </c>
      <c r="BG1183" s="231">
        <f>IF(N1183="zákl. přenesená",J1183,0)</f>
        <v>0</v>
      </c>
      <c r="BH1183" s="231">
        <f>IF(N1183="sníž. přenesená",J1183,0)</f>
        <v>0</v>
      </c>
      <c r="BI1183" s="231">
        <f>IF(N1183="nulová",J1183,0)</f>
        <v>0</v>
      </c>
      <c r="BJ1183" s="18" t="s">
        <v>164</v>
      </c>
      <c r="BK1183" s="231">
        <f>ROUND(I1183*H1183,2)</f>
        <v>0</v>
      </c>
      <c r="BL1183" s="18" t="s">
        <v>273</v>
      </c>
      <c r="BM1183" s="230" t="s">
        <v>1724</v>
      </c>
    </row>
    <row r="1184" s="2" customFormat="1">
      <c r="A1184" s="39"/>
      <c r="B1184" s="40"/>
      <c r="C1184" s="41"/>
      <c r="D1184" s="232" t="s">
        <v>166</v>
      </c>
      <c r="E1184" s="41"/>
      <c r="F1184" s="233" t="s">
        <v>1725</v>
      </c>
      <c r="G1184" s="41"/>
      <c r="H1184" s="41"/>
      <c r="I1184" s="234"/>
      <c r="J1184" s="41"/>
      <c r="K1184" s="41"/>
      <c r="L1184" s="45"/>
      <c r="M1184" s="235"/>
      <c r="N1184" s="236"/>
      <c r="O1184" s="92"/>
      <c r="P1184" s="92"/>
      <c r="Q1184" s="92"/>
      <c r="R1184" s="92"/>
      <c r="S1184" s="92"/>
      <c r="T1184" s="93"/>
      <c r="U1184" s="39"/>
      <c r="V1184" s="39"/>
      <c r="W1184" s="39"/>
      <c r="X1184" s="39"/>
      <c r="Y1184" s="39"/>
      <c r="Z1184" s="39"/>
      <c r="AA1184" s="39"/>
      <c r="AB1184" s="39"/>
      <c r="AC1184" s="39"/>
      <c r="AD1184" s="39"/>
      <c r="AE1184" s="39"/>
      <c r="AT1184" s="18" t="s">
        <v>166</v>
      </c>
      <c r="AU1184" s="18" t="s">
        <v>164</v>
      </c>
    </row>
    <row r="1185" s="2" customFormat="1" ht="24.15" customHeight="1">
      <c r="A1185" s="39"/>
      <c r="B1185" s="40"/>
      <c r="C1185" s="219" t="s">
        <v>1726</v>
      </c>
      <c r="D1185" s="219" t="s">
        <v>158</v>
      </c>
      <c r="E1185" s="220" t="s">
        <v>1727</v>
      </c>
      <c r="F1185" s="221" t="s">
        <v>1728</v>
      </c>
      <c r="G1185" s="222" t="s">
        <v>464</v>
      </c>
      <c r="H1185" s="223">
        <v>8</v>
      </c>
      <c r="I1185" s="224"/>
      <c r="J1185" s="225">
        <f>ROUND(I1185*H1185,2)</f>
        <v>0</v>
      </c>
      <c r="K1185" s="221" t="s">
        <v>162</v>
      </c>
      <c r="L1185" s="45"/>
      <c r="M1185" s="226" t="s">
        <v>1</v>
      </c>
      <c r="N1185" s="227" t="s">
        <v>42</v>
      </c>
      <c r="O1185" s="92"/>
      <c r="P1185" s="228">
        <f>O1185*H1185</f>
        <v>0</v>
      </c>
      <c r="Q1185" s="228">
        <v>0</v>
      </c>
      <c r="R1185" s="228">
        <f>Q1185*H1185</f>
        <v>0</v>
      </c>
      <c r="S1185" s="228">
        <v>0</v>
      </c>
      <c r="T1185" s="229">
        <f>S1185*H1185</f>
        <v>0</v>
      </c>
      <c r="U1185" s="39"/>
      <c r="V1185" s="39"/>
      <c r="W1185" s="39"/>
      <c r="X1185" s="39"/>
      <c r="Y1185" s="39"/>
      <c r="Z1185" s="39"/>
      <c r="AA1185" s="39"/>
      <c r="AB1185" s="39"/>
      <c r="AC1185" s="39"/>
      <c r="AD1185" s="39"/>
      <c r="AE1185" s="39"/>
      <c r="AR1185" s="230" t="s">
        <v>273</v>
      </c>
      <c r="AT1185" s="230" t="s">
        <v>158</v>
      </c>
      <c r="AU1185" s="230" t="s">
        <v>164</v>
      </c>
      <c r="AY1185" s="18" t="s">
        <v>156</v>
      </c>
      <c r="BE1185" s="231">
        <f>IF(N1185="základní",J1185,0)</f>
        <v>0</v>
      </c>
      <c r="BF1185" s="231">
        <f>IF(N1185="snížená",J1185,0)</f>
        <v>0</v>
      </c>
      <c r="BG1185" s="231">
        <f>IF(N1185="zákl. přenesená",J1185,0)</f>
        <v>0</v>
      </c>
      <c r="BH1185" s="231">
        <f>IF(N1185="sníž. přenesená",J1185,0)</f>
        <v>0</v>
      </c>
      <c r="BI1185" s="231">
        <f>IF(N1185="nulová",J1185,0)</f>
        <v>0</v>
      </c>
      <c r="BJ1185" s="18" t="s">
        <v>164</v>
      </c>
      <c r="BK1185" s="231">
        <f>ROUND(I1185*H1185,2)</f>
        <v>0</v>
      </c>
      <c r="BL1185" s="18" t="s">
        <v>273</v>
      </c>
      <c r="BM1185" s="230" t="s">
        <v>1729</v>
      </c>
    </row>
    <row r="1186" s="2" customFormat="1">
      <c r="A1186" s="39"/>
      <c r="B1186" s="40"/>
      <c r="C1186" s="41"/>
      <c r="D1186" s="232" t="s">
        <v>166</v>
      </c>
      <c r="E1186" s="41"/>
      <c r="F1186" s="233" t="s">
        <v>1730</v>
      </c>
      <c r="G1186" s="41"/>
      <c r="H1186" s="41"/>
      <c r="I1186" s="234"/>
      <c r="J1186" s="41"/>
      <c r="K1186" s="41"/>
      <c r="L1186" s="45"/>
      <c r="M1186" s="235"/>
      <c r="N1186" s="236"/>
      <c r="O1186" s="92"/>
      <c r="P1186" s="92"/>
      <c r="Q1186" s="92"/>
      <c r="R1186" s="92"/>
      <c r="S1186" s="92"/>
      <c r="T1186" s="93"/>
      <c r="U1186" s="39"/>
      <c r="V1186" s="39"/>
      <c r="W1186" s="39"/>
      <c r="X1186" s="39"/>
      <c r="Y1186" s="39"/>
      <c r="Z1186" s="39"/>
      <c r="AA1186" s="39"/>
      <c r="AB1186" s="39"/>
      <c r="AC1186" s="39"/>
      <c r="AD1186" s="39"/>
      <c r="AE1186" s="39"/>
      <c r="AT1186" s="18" t="s">
        <v>166</v>
      </c>
      <c r="AU1186" s="18" t="s">
        <v>164</v>
      </c>
    </row>
    <row r="1187" s="2" customFormat="1">
      <c r="A1187" s="39"/>
      <c r="B1187" s="40"/>
      <c r="C1187" s="41"/>
      <c r="D1187" s="237" t="s">
        <v>168</v>
      </c>
      <c r="E1187" s="41"/>
      <c r="F1187" s="238" t="s">
        <v>1731</v>
      </c>
      <c r="G1187" s="41"/>
      <c r="H1187" s="41"/>
      <c r="I1187" s="234"/>
      <c r="J1187" s="41"/>
      <c r="K1187" s="41"/>
      <c r="L1187" s="45"/>
      <c r="M1187" s="235"/>
      <c r="N1187" s="236"/>
      <c r="O1187" s="92"/>
      <c r="P1187" s="92"/>
      <c r="Q1187" s="92"/>
      <c r="R1187" s="92"/>
      <c r="S1187" s="92"/>
      <c r="T1187" s="93"/>
      <c r="U1187" s="39"/>
      <c r="V1187" s="39"/>
      <c r="W1187" s="39"/>
      <c r="X1187" s="39"/>
      <c r="Y1187" s="39"/>
      <c r="Z1187" s="39"/>
      <c r="AA1187" s="39"/>
      <c r="AB1187" s="39"/>
      <c r="AC1187" s="39"/>
      <c r="AD1187" s="39"/>
      <c r="AE1187" s="39"/>
      <c r="AT1187" s="18" t="s">
        <v>168</v>
      </c>
      <c r="AU1187" s="18" t="s">
        <v>164</v>
      </c>
    </row>
    <row r="1188" s="15" customFormat="1">
      <c r="A1188" s="15"/>
      <c r="B1188" s="271"/>
      <c r="C1188" s="272"/>
      <c r="D1188" s="232" t="s">
        <v>170</v>
      </c>
      <c r="E1188" s="273" t="s">
        <v>1</v>
      </c>
      <c r="F1188" s="274" t="s">
        <v>446</v>
      </c>
      <c r="G1188" s="272"/>
      <c r="H1188" s="273" t="s">
        <v>1</v>
      </c>
      <c r="I1188" s="275"/>
      <c r="J1188" s="272"/>
      <c r="K1188" s="272"/>
      <c r="L1188" s="276"/>
      <c r="M1188" s="277"/>
      <c r="N1188" s="278"/>
      <c r="O1188" s="278"/>
      <c r="P1188" s="278"/>
      <c r="Q1188" s="278"/>
      <c r="R1188" s="278"/>
      <c r="S1188" s="278"/>
      <c r="T1188" s="279"/>
      <c r="U1188" s="15"/>
      <c r="V1188" s="15"/>
      <c r="W1188" s="15"/>
      <c r="X1188" s="15"/>
      <c r="Y1188" s="15"/>
      <c r="Z1188" s="15"/>
      <c r="AA1188" s="15"/>
      <c r="AB1188" s="15"/>
      <c r="AC1188" s="15"/>
      <c r="AD1188" s="15"/>
      <c r="AE1188" s="15"/>
      <c r="AT1188" s="280" t="s">
        <v>170</v>
      </c>
      <c r="AU1188" s="280" t="s">
        <v>164</v>
      </c>
      <c r="AV1188" s="15" t="s">
        <v>84</v>
      </c>
      <c r="AW1188" s="15" t="s">
        <v>33</v>
      </c>
      <c r="AX1188" s="15" t="s">
        <v>76</v>
      </c>
      <c r="AY1188" s="280" t="s">
        <v>156</v>
      </c>
    </row>
    <row r="1189" s="13" customFormat="1">
      <c r="A1189" s="13"/>
      <c r="B1189" s="239"/>
      <c r="C1189" s="240"/>
      <c r="D1189" s="232" t="s">
        <v>170</v>
      </c>
      <c r="E1189" s="241" t="s">
        <v>1</v>
      </c>
      <c r="F1189" s="242" t="s">
        <v>1732</v>
      </c>
      <c r="G1189" s="240"/>
      <c r="H1189" s="243">
        <v>3</v>
      </c>
      <c r="I1189" s="244"/>
      <c r="J1189" s="240"/>
      <c r="K1189" s="240"/>
      <c r="L1189" s="245"/>
      <c r="M1189" s="246"/>
      <c r="N1189" s="247"/>
      <c r="O1189" s="247"/>
      <c r="P1189" s="247"/>
      <c r="Q1189" s="247"/>
      <c r="R1189" s="247"/>
      <c r="S1189" s="247"/>
      <c r="T1189" s="248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49" t="s">
        <v>170</v>
      </c>
      <c r="AU1189" s="249" t="s">
        <v>164</v>
      </c>
      <c r="AV1189" s="13" t="s">
        <v>164</v>
      </c>
      <c r="AW1189" s="13" t="s">
        <v>33</v>
      </c>
      <c r="AX1189" s="13" t="s">
        <v>76</v>
      </c>
      <c r="AY1189" s="249" t="s">
        <v>156</v>
      </c>
    </row>
    <row r="1190" s="15" customFormat="1">
      <c r="A1190" s="15"/>
      <c r="B1190" s="271"/>
      <c r="C1190" s="272"/>
      <c r="D1190" s="232" t="s">
        <v>170</v>
      </c>
      <c r="E1190" s="273" t="s">
        <v>1</v>
      </c>
      <c r="F1190" s="274" t="s">
        <v>1733</v>
      </c>
      <c r="G1190" s="272"/>
      <c r="H1190" s="273" t="s">
        <v>1</v>
      </c>
      <c r="I1190" s="275"/>
      <c r="J1190" s="272"/>
      <c r="K1190" s="272"/>
      <c r="L1190" s="276"/>
      <c r="M1190" s="277"/>
      <c r="N1190" s="278"/>
      <c r="O1190" s="278"/>
      <c r="P1190" s="278"/>
      <c r="Q1190" s="278"/>
      <c r="R1190" s="278"/>
      <c r="S1190" s="278"/>
      <c r="T1190" s="279"/>
      <c r="U1190" s="15"/>
      <c r="V1190" s="15"/>
      <c r="W1190" s="15"/>
      <c r="X1190" s="15"/>
      <c r="Y1190" s="15"/>
      <c r="Z1190" s="15"/>
      <c r="AA1190" s="15"/>
      <c r="AB1190" s="15"/>
      <c r="AC1190" s="15"/>
      <c r="AD1190" s="15"/>
      <c r="AE1190" s="15"/>
      <c r="AT1190" s="280" t="s">
        <v>170</v>
      </c>
      <c r="AU1190" s="280" t="s">
        <v>164</v>
      </c>
      <c r="AV1190" s="15" t="s">
        <v>84</v>
      </c>
      <c r="AW1190" s="15" t="s">
        <v>33</v>
      </c>
      <c r="AX1190" s="15" t="s">
        <v>76</v>
      </c>
      <c r="AY1190" s="280" t="s">
        <v>156</v>
      </c>
    </row>
    <row r="1191" s="13" customFormat="1">
      <c r="A1191" s="13"/>
      <c r="B1191" s="239"/>
      <c r="C1191" s="240"/>
      <c r="D1191" s="232" t="s">
        <v>170</v>
      </c>
      <c r="E1191" s="241" t="s">
        <v>1</v>
      </c>
      <c r="F1191" s="242" t="s">
        <v>1734</v>
      </c>
      <c r="G1191" s="240"/>
      <c r="H1191" s="243">
        <v>1</v>
      </c>
      <c r="I1191" s="244"/>
      <c r="J1191" s="240"/>
      <c r="K1191" s="240"/>
      <c r="L1191" s="245"/>
      <c r="M1191" s="246"/>
      <c r="N1191" s="247"/>
      <c r="O1191" s="247"/>
      <c r="P1191" s="247"/>
      <c r="Q1191" s="247"/>
      <c r="R1191" s="247"/>
      <c r="S1191" s="247"/>
      <c r="T1191" s="248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49" t="s">
        <v>170</v>
      </c>
      <c r="AU1191" s="249" t="s">
        <v>164</v>
      </c>
      <c r="AV1191" s="13" t="s">
        <v>164</v>
      </c>
      <c r="AW1191" s="13" t="s">
        <v>33</v>
      </c>
      <c r="AX1191" s="13" t="s">
        <v>76</v>
      </c>
      <c r="AY1191" s="249" t="s">
        <v>156</v>
      </c>
    </row>
    <row r="1192" s="13" customFormat="1">
      <c r="A1192" s="13"/>
      <c r="B1192" s="239"/>
      <c r="C1192" s="240"/>
      <c r="D1192" s="232" t="s">
        <v>170</v>
      </c>
      <c r="E1192" s="241" t="s">
        <v>1</v>
      </c>
      <c r="F1192" s="242" t="s">
        <v>1735</v>
      </c>
      <c r="G1192" s="240"/>
      <c r="H1192" s="243">
        <v>1</v>
      </c>
      <c r="I1192" s="244"/>
      <c r="J1192" s="240"/>
      <c r="K1192" s="240"/>
      <c r="L1192" s="245"/>
      <c r="M1192" s="246"/>
      <c r="N1192" s="247"/>
      <c r="O1192" s="247"/>
      <c r="P1192" s="247"/>
      <c r="Q1192" s="247"/>
      <c r="R1192" s="247"/>
      <c r="S1192" s="247"/>
      <c r="T1192" s="248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49" t="s">
        <v>170</v>
      </c>
      <c r="AU1192" s="249" t="s">
        <v>164</v>
      </c>
      <c r="AV1192" s="13" t="s">
        <v>164</v>
      </c>
      <c r="AW1192" s="13" t="s">
        <v>33</v>
      </c>
      <c r="AX1192" s="13" t="s">
        <v>76</v>
      </c>
      <c r="AY1192" s="249" t="s">
        <v>156</v>
      </c>
    </row>
    <row r="1193" s="13" customFormat="1">
      <c r="A1193" s="13"/>
      <c r="B1193" s="239"/>
      <c r="C1193" s="240"/>
      <c r="D1193" s="232" t="s">
        <v>170</v>
      </c>
      <c r="E1193" s="241" t="s">
        <v>1</v>
      </c>
      <c r="F1193" s="242" t="s">
        <v>1732</v>
      </c>
      <c r="G1193" s="240"/>
      <c r="H1193" s="243">
        <v>3</v>
      </c>
      <c r="I1193" s="244"/>
      <c r="J1193" s="240"/>
      <c r="K1193" s="240"/>
      <c r="L1193" s="245"/>
      <c r="M1193" s="246"/>
      <c r="N1193" s="247"/>
      <c r="O1193" s="247"/>
      <c r="P1193" s="247"/>
      <c r="Q1193" s="247"/>
      <c r="R1193" s="247"/>
      <c r="S1193" s="247"/>
      <c r="T1193" s="248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49" t="s">
        <v>170</v>
      </c>
      <c r="AU1193" s="249" t="s">
        <v>164</v>
      </c>
      <c r="AV1193" s="13" t="s">
        <v>164</v>
      </c>
      <c r="AW1193" s="13" t="s">
        <v>33</v>
      </c>
      <c r="AX1193" s="13" t="s">
        <v>76</v>
      </c>
      <c r="AY1193" s="249" t="s">
        <v>156</v>
      </c>
    </row>
    <row r="1194" s="14" customFormat="1">
      <c r="A1194" s="14"/>
      <c r="B1194" s="250"/>
      <c r="C1194" s="251"/>
      <c r="D1194" s="232" t="s">
        <v>170</v>
      </c>
      <c r="E1194" s="252" t="s">
        <v>1</v>
      </c>
      <c r="F1194" s="253" t="s">
        <v>172</v>
      </c>
      <c r="G1194" s="251"/>
      <c r="H1194" s="254">
        <v>8</v>
      </c>
      <c r="I1194" s="255"/>
      <c r="J1194" s="251"/>
      <c r="K1194" s="251"/>
      <c r="L1194" s="256"/>
      <c r="M1194" s="257"/>
      <c r="N1194" s="258"/>
      <c r="O1194" s="258"/>
      <c r="P1194" s="258"/>
      <c r="Q1194" s="258"/>
      <c r="R1194" s="258"/>
      <c r="S1194" s="258"/>
      <c r="T1194" s="259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60" t="s">
        <v>170</v>
      </c>
      <c r="AU1194" s="260" t="s">
        <v>164</v>
      </c>
      <c r="AV1194" s="14" t="s">
        <v>163</v>
      </c>
      <c r="AW1194" s="14" t="s">
        <v>33</v>
      </c>
      <c r="AX1194" s="14" t="s">
        <v>84</v>
      </c>
      <c r="AY1194" s="260" t="s">
        <v>156</v>
      </c>
    </row>
    <row r="1195" s="2" customFormat="1" ht="24.15" customHeight="1">
      <c r="A1195" s="39"/>
      <c r="B1195" s="40"/>
      <c r="C1195" s="261" t="s">
        <v>1736</v>
      </c>
      <c r="D1195" s="261" t="s">
        <v>241</v>
      </c>
      <c r="E1195" s="262" t="s">
        <v>1737</v>
      </c>
      <c r="F1195" s="263" t="s">
        <v>1738</v>
      </c>
      <c r="G1195" s="264" t="s">
        <v>464</v>
      </c>
      <c r="H1195" s="265">
        <v>1</v>
      </c>
      <c r="I1195" s="266"/>
      <c r="J1195" s="267">
        <f>ROUND(I1195*H1195,2)</f>
        <v>0</v>
      </c>
      <c r="K1195" s="263" t="s">
        <v>1</v>
      </c>
      <c r="L1195" s="268"/>
      <c r="M1195" s="269" t="s">
        <v>1</v>
      </c>
      <c r="N1195" s="270" t="s">
        <v>42</v>
      </c>
      <c r="O1195" s="92"/>
      <c r="P1195" s="228">
        <f>O1195*H1195</f>
        <v>0</v>
      </c>
      <c r="Q1195" s="228">
        <v>0.016</v>
      </c>
      <c r="R1195" s="228">
        <f>Q1195*H1195</f>
        <v>0.016</v>
      </c>
      <c r="S1195" s="228">
        <v>0</v>
      </c>
      <c r="T1195" s="229">
        <f>S1195*H1195</f>
        <v>0</v>
      </c>
      <c r="U1195" s="39"/>
      <c r="V1195" s="39"/>
      <c r="W1195" s="39"/>
      <c r="X1195" s="39"/>
      <c r="Y1195" s="39"/>
      <c r="Z1195" s="39"/>
      <c r="AA1195" s="39"/>
      <c r="AB1195" s="39"/>
      <c r="AC1195" s="39"/>
      <c r="AD1195" s="39"/>
      <c r="AE1195" s="39"/>
      <c r="AR1195" s="230" t="s">
        <v>387</v>
      </c>
      <c r="AT1195" s="230" t="s">
        <v>241</v>
      </c>
      <c r="AU1195" s="230" t="s">
        <v>164</v>
      </c>
      <c r="AY1195" s="18" t="s">
        <v>156</v>
      </c>
      <c r="BE1195" s="231">
        <f>IF(N1195="základní",J1195,0)</f>
        <v>0</v>
      </c>
      <c r="BF1195" s="231">
        <f>IF(N1195="snížená",J1195,0)</f>
        <v>0</v>
      </c>
      <c r="BG1195" s="231">
        <f>IF(N1195="zákl. přenesená",J1195,0)</f>
        <v>0</v>
      </c>
      <c r="BH1195" s="231">
        <f>IF(N1195="sníž. přenesená",J1195,0)</f>
        <v>0</v>
      </c>
      <c r="BI1195" s="231">
        <f>IF(N1195="nulová",J1195,0)</f>
        <v>0</v>
      </c>
      <c r="BJ1195" s="18" t="s">
        <v>164</v>
      </c>
      <c r="BK1195" s="231">
        <f>ROUND(I1195*H1195,2)</f>
        <v>0</v>
      </c>
      <c r="BL1195" s="18" t="s">
        <v>273</v>
      </c>
      <c r="BM1195" s="230" t="s">
        <v>1739</v>
      </c>
    </row>
    <row r="1196" s="2" customFormat="1">
      <c r="A1196" s="39"/>
      <c r="B1196" s="40"/>
      <c r="C1196" s="41"/>
      <c r="D1196" s="232" t="s">
        <v>166</v>
      </c>
      <c r="E1196" s="41"/>
      <c r="F1196" s="233" t="s">
        <v>1738</v>
      </c>
      <c r="G1196" s="41"/>
      <c r="H1196" s="41"/>
      <c r="I1196" s="234"/>
      <c r="J1196" s="41"/>
      <c r="K1196" s="41"/>
      <c r="L1196" s="45"/>
      <c r="M1196" s="235"/>
      <c r="N1196" s="236"/>
      <c r="O1196" s="92"/>
      <c r="P1196" s="92"/>
      <c r="Q1196" s="92"/>
      <c r="R1196" s="92"/>
      <c r="S1196" s="92"/>
      <c r="T1196" s="93"/>
      <c r="U1196" s="39"/>
      <c r="V1196" s="39"/>
      <c r="W1196" s="39"/>
      <c r="X1196" s="39"/>
      <c r="Y1196" s="39"/>
      <c r="Z1196" s="39"/>
      <c r="AA1196" s="39"/>
      <c r="AB1196" s="39"/>
      <c r="AC1196" s="39"/>
      <c r="AD1196" s="39"/>
      <c r="AE1196" s="39"/>
      <c r="AT1196" s="18" t="s">
        <v>166</v>
      </c>
      <c r="AU1196" s="18" t="s">
        <v>164</v>
      </c>
    </row>
    <row r="1197" s="2" customFormat="1" ht="24.15" customHeight="1">
      <c r="A1197" s="39"/>
      <c r="B1197" s="40"/>
      <c r="C1197" s="261" t="s">
        <v>1740</v>
      </c>
      <c r="D1197" s="261" t="s">
        <v>241</v>
      </c>
      <c r="E1197" s="262" t="s">
        <v>1741</v>
      </c>
      <c r="F1197" s="263" t="s">
        <v>1742</v>
      </c>
      <c r="G1197" s="264" t="s">
        <v>464</v>
      </c>
      <c r="H1197" s="265">
        <v>1</v>
      </c>
      <c r="I1197" s="266"/>
      <c r="J1197" s="267">
        <f>ROUND(I1197*H1197,2)</f>
        <v>0</v>
      </c>
      <c r="K1197" s="263" t="s">
        <v>1</v>
      </c>
      <c r="L1197" s="268"/>
      <c r="M1197" s="269" t="s">
        <v>1</v>
      </c>
      <c r="N1197" s="270" t="s">
        <v>42</v>
      </c>
      <c r="O1197" s="92"/>
      <c r="P1197" s="228">
        <f>O1197*H1197</f>
        <v>0</v>
      </c>
      <c r="Q1197" s="228">
        <v>0.017500000000000002</v>
      </c>
      <c r="R1197" s="228">
        <f>Q1197*H1197</f>
        <v>0.017500000000000002</v>
      </c>
      <c r="S1197" s="228">
        <v>0</v>
      </c>
      <c r="T1197" s="229">
        <f>S1197*H1197</f>
        <v>0</v>
      </c>
      <c r="U1197" s="39"/>
      <c r="V1197" s="39"/>
      <c r="W1197" s="39"/>
      <c r="X1197" s="39"/>
      <c r="Y1197" s="39"/>
      <c r="Z1197" s="39"/>
      <c r="AA1197" s="39"/>
      <c r="AB1197" s="39"/>
      <c r="AC1197" s="39"/>
      <c r="AD1197" s="39"/>
      <c r="AE1197" s="39"/>
      <c r="AR1197" s="230" t="s">
        <v>387</v>
      </c>
      <c r="AT1197" s="230" t="s">
        <v>241</v>
      </c>
      <c r="AU1197" s="230" t="s">
        <v>164</v>
      </c>
      <c r="AY1197" s="18" t="s">
        <v>156</v>
      </c>
      <c r="BE1197" s="231">
        <f>IF(N1197="základní",J1197,0)</f>
        <v>0</v>
      </c>
      <c r="BF1197" s="231">
        <f>IF(N1197="snížená",J1197,0)</f>
        <v>0</v>
      </c>
      <c r="BG1197" s="231">
        <f>IF(N1197="zákl. přenesená",J1197,0)</f>
        <v>0</v>
      </c>
      <c r="BH1197" s="231">
        <f>IF(N1197="sníž. přenesená",J1197,0)</f>
        <v>0</v>
      </c>
      <c r="BI1197" s="231">
        <f>IF(N1197="nulová",J1197,0)</f>
        <v>0</v>
      </c>
      <c r="BJ1197" s="18" t="s">
        <v>164</v>
      </c>
      <c r="BK1197" s="231">
        <f>ROUND(I1197*H1197,2)</f>
        <v>0</v>
      </c>
      <c r="BL1197" s="18" t="s">
        <v>273</v>
      </c>
      <c r="BM1197" s="230" t="s">
        <v>1743</v>
      </c>
    </row>
    <row r="1198" s="2" customFormat="1">
      <c r="A1198" s="39"/>
      <c r="B1198" s="40"/>
      <c r="C1198" s="41"/>
      <c r="D1198" s="232" t="s">
        <v>166</v>
      </c>
      <c r="E1198" s="41"/>
      <c r="F1198" s="233" t="s">
        <v>1742</v>
      </c>
      <c r="G1198" s="41"/>
      <c r="H1198" s="41"/>
      <c r="I1198" s="234"/>
      <c r="J1198" s="41"/>
      <c r="K1198" s="41"/>
      <c r="L1198" s="45"/>
      <c r="M1198" s="235"/>
      <c r="N1198" s="236"/>
      <c r="O1198" s="92"/>
      <c r="P1198" s="92"/>
      <c r="Q1198" s="92"/>
      <c r="R1198" s="92"/>
      <c r="S1198" s="92"/>
      <c r="T1198" s="93"/>
      <c r="U1198" s="39"/>
      <c r="V1198" s="39"/>
      <c r="W1198" s="39"/>
      <c r="X1198" s="39"/>
      <c r="Y1198" s="39"/>
      <c r="Z1198" s="39"/>
      <c r="AA1198" s="39"/>
      <c r="AB1198" s="39"/>
      <c r="AC1198" s="39"/>
      <c r="AD1198" s="39"/>
      <c r="AE1198" s="39"/>
      <c r="AT1198" s="18" t="s">
        <v>166</v>
      </c>
      <c r="AU1198" s="18" t="s">
        <v>164</v>
      </c>
    </row>
    <row r="1199" s="2" customFormat="1" ht="24.15" customHeight="1">
      <c r="A1199" s="39"/>
      <c r="B1199" s="40"/>
      <c r="C1199" s="261" t="s">
        <v>1744</v>
      </c>
      <c r="D1199" s="261" t="s">
        <v>241</v>
      </c>
      <c r="E1199" s="262" t="s">
        <v>1745</v>
      </c>
      <c r="F1199" s="263" t="s">
        <v>1746</v>
      </c>
      <c r="G1199" s="264" t="s">
        <v>464</v>
      </c>
      <c r="H1199" s="265">
        <v>6</v>
      </c>
      <c r="I1199" s="266"/>
      <c r="J1199" s="267">
        <f>ROUND(I1199*H1199,2)</f>
        <v>0</v>
      </c>
      <c r="K1199" s="263" t="s">
        <v>1</v>
      </c>
      <c r="L1199" s="268"/>
      <c r="M1199" s="269" t="s">
        <v>1</v>
      </c>
      <c r="N1199" s="270" t="s">
        <v>42</v>
      </c>
      <c r="O1199" s="92"/>
      <c r="P1199" s="228">
        <f>O1199*H1199</f>
        <v>0</v>
      </c>
      <c r="Q1199" s="228">
        <v>0.0195</v>
      </c>
      <c r="R1199" s="228">
        <f>Q1199*H1199</f>
        <v>0.11699999999999999</v>
      </c>
      <c r="S1199" s="228">
        <v>0</v>
      </c>
      <c r="T1199" s="229">
        <f>S1199*H1199</f>
        <v>0</v>
      </c>
      <c r="U1199" s="39"/>
      <c r="V1199" s="39"/>
      <c r="W1199" s="39"/>
      <c r="X1199" s="39"/>
      <c r="Y1199" s="39"/>
      <c r="Z1199" s="39"/>
      <c r="AA1199" s="39"/>
      <c r="AB1199" s="39"/>
      <c r="AC1199" s="39"/>
      <c r="AD1199" s="39"/>
      <c r="AE1199" s="39"/>
      <c r="AR1199" s="230" t="s">
        <v>387</v>
      </c>
      <c r="AT1199" s="230" t="s">
        <v>241</v>
      </c>
      <c r="AU1199" s="230" t="s">
        <v>164</v>
      </c>
      <c r="AY1199" s="18" t="s">
        <v>156</v>
      </c>
      <c r="BE1199" s="231">
        <f>IF(N1199="základní",J1199,0)</f>
        <v>0</v>
      </c>
      <c r="BF1199" s="231">
        <f>IF(N1199="snížená",J1199,0)</f>
        <v>0</v>
      </c>
      <c r="BG1199" s="231">
        <f>IF(N1199="zákl. přenesená",J1199,0)</f>
        <v>0</v>
      </c>
      <c r="BH1199" s="231">
        <f>IF(N1199="sníž. přenesená",J1199,0)</f>
        <v>0</v>
      </c>
      <c r="BI1199" s="231">
        <f>IF(N1199="nulová",J1199,0)</f>
        <v>0</v>
      </c>
      <c r="BJ1199" s="18" t="s">
        <v>164</v>
      </c>
      <c r="BK1199" s="231">
        <f>ROUND(I1199*H1199,2)</f>
        <v>0</v>
      </c>
      <c r="BL1199" s="18" t="s">
        <v>273</v>
      </c>
      <c r="BM1199" s="230" t="s">
        <v>1747</v>
      </c>
    </row>
    <row r="1200" s="2" customFormat="1">
      <c r="A1200" s="39"/>
      <c r="B1200" s="40"/>
      <c r="C1200" s="41"/>
      <c r="D1200" s="232" t="s">
        <v>166</v>
      </c>
      <c r="E1200" s="41"/>
      <c r="F1200" s="233" t="s">
        <v>1746</v>
      </c>
      <c r="G1200" s="41"/>
      <c r="H1200" s="41"/>
      <c r="I1200" s="234"/>
      <c r="J1200" s="41"/>
      <c r="K1200" s="41"/>
      <c r="L1200" s="45"/>
      <c r="M1200" s="235"/>
      <c r="N1200" s="236"/>
      <c r="O1200" s="92"/>
      <c r="P1200" s="92"/>
      <c r="Q1200" s="92"/>
      <c r="R1200" s="92"/>
      <c r="S1200" s="92"/>
      <c r="T1200" s="93"/>
      <c r="U1200" s="39"/>
      <c r="V1200" s="39"/>
      <c r="W1200" s="39"/>
      <c r="X1200" s="39"/>
      <c r="Y1200" s="39"/>
      <c r="Z1200" s="39"/>
      <c r="AA1200" s="39"/>
      <c r="AB1200" s="39"/>
      <c r="AC1200" s="39"/>
      <c r="AD1200" s="39"/>
      <c r="AE1200" s="39"/>
      <c r="AT1200" s="18" t="s">
        <v>166</v>
      </c>
      <c r="AU1200" s="18" t="s">
        <v>164</v>
      </c>
    </row>
    <row r="1201" s="2" customFormat="1" ht="24.15" customHeight="1">
      <c r="A1201" s="39"/>
      <c r="B1201" s="40"/>
      <c r="C1201" s="219" t="s">
        <v>1748</v>
      </c>
      <c r="D1201" s="219" t="s">
        <v>158</v>
      </c>
      <c r="E1201" s="220" t="s">
        <v>1749</v>
      </c>
      <c r="F1201" s="221" t="s">
        <v>1750</v>
      </c>
      <c r="G1201" s="222" t="s">
        <v>464</v>
      </c>
      <c r="H1201" s="223">
        <v>2</v>
      </c>
      <c r="I1201" s="224"/>
      <c r="J1201" s="225">
        <f>ROUND(I1201*H1201,2)</f>
        <v>0</v>
      </c>
      <c r="K1201" s="221" t="s">
        <v>162</v>
      </c>
      <c r="L1201" s="45"/>
      <c r="M1201" s="226" t="s">
        <v>1</v>
      </c>
      <c r="N1201" s="227" t="s">
        <v>42</v>
      </c>
      <c r="O1201" s="92"/>
      <c r="P1201" s="228">
        <f>O1201*H1201</f>
        <v>0</v>
      </c>
      <c r="Q1201" s="228">
        <v>0</v>
      </c>
      <c r="R1201" s="228">
        <f>Q1201*H1201</f>
        <v>0</v>
      </c>
      <c r="S1201" s="228">
        <v>0</v>
      </c>
      <c r="T1201" s="229">
        <f>S1201*H1201</f>
        <v>0</v>
      </c>
      <c r="U1201" s="39"/>
      <c r="V1201" s="39"/>
      <c r="W1201" s="39"/>
      <c r="X1201" s="39"/>
      <c r="Y1201" s="39"/>
      <c r="Z1201" s="39"/>
      <c r="AA1201" s="39"/>
      <c r="AB1201" s="39"/>
      <c r="AC1201" s="39"/>
      <c r="AD1201" s="39"/>
      <c r="AE1201" s="39"/>
      <c r="AR1201" s="230" t="s">
        <v>273</v>
      </c>
      <c r="AT1201" s="230" t="s">
        <v>158</v>
      </c>
      <c r="AU1201" s="230" t="s">
        <v>164</v>
      </c>
      <c r="AY1201" s="18" t="s">
        <v>156</v>
      </c>
      <c r="BE1201" s="231">
        <f>IF(N1201="základní",J1201,0)</f>
        <v>0</v>
      </c>
      <c r="BF1201" s="231">
        <f>IF(N1201="snížená",J1201,0)</f>
        <v>0</v>
      </c>
      <c r="BG1201" s="231">
        <f>IF(N1201="zákl. přenesená",J1201,0)</f>
        <v>0</v>
      </c>
      <c r="BH1201" s="231">
        <f>IF(N1201="sníž. přenesená",J1201,0)</f>
        <v>0</v>
      </c>
      <c r="BI1201" s="231">
        <f>IF(N1201="nulová",J1201,0)</f>
        <v>0</v>
      </c>
      <c r="BJ1201" s="18" t="s">
        <v>164</v>
      </c>
      <c r="BK1201" s="231">
        <f>ROUND(I1201*H1201,2)</f>
        <v>0</v>
      </c>
      <c r="BL1201" s="18" t="s">
        <v>273</v>
      </c>
      <c r="BM1201" s="230" t="s">
        <v>1751</v>
      </c>
    </row>
    <row r="1202" s="2" customFormat="1">
      <c r="A1202" s="39"/>
      <c r="B1202" s="40"/>
      <c r="C1202" s="41"/>
      <c r="D1202" s="232" t="s">
        <v>166</v>
      </c>
      <c r="E1202" s="41"/>
      <c r="F1202" s="233" t="s">
        <v>1752</v>
      </c>
      <c r="G1202" s="41"/>
      <c r="H1202" s="41"/>
      <c r="I1202" s="234"/>
      <c r="J1202" s="41"/>
      <c r="K1202" s="41"/>
      <c r="L1202" s="45"/>
      <c r="M1202" s="235"/>
      <c r="N1202" s="236"/>
      <c r="O1202" s="92"/>
      <c r="P1202" s="92"/>
      <c r="Q1202" s="92"/>
      <c r="R1202" s="92"/>
      <c r="S1202" s="92"/>
      <c r="T1202" s="93"/>
      <c r="U1202" s="39"/>
      <c r="V1202" s="39"/>
      <c r="W1202" s="39"/>
      <c r="X1202" s="39"/>
      <c r="Y1202" s="39"/>
      <c r="Z1202" s="39"/>
      <c r="AA1202" s="39"/>
      <c r="AB1202" s="39"/>
      <c r="AC1202" s="39"/>
      <c r="AD1202" s="39"/>
      <c r="AE1202" s="39"/>
      <c r="AT1202" s="18" t="s">
        <v>166</v>
      </c>
      <c r="AU1202" s="18" t="s">
        <v>164</v>
      </c>
    </row>
    <row r="1203" s="2" customFormat="1">
      <c r="A1203" s="39"/>
      <c r="B1203" s="40"/>
      <c r="C1203" s="41"/>
      <c r="D1203" s="237" t="s">
        <v>168</v>
      </c>
      <c r="E1203" s="41"/>
      <c r="F1203" s="238" t="s">
        <v>1753</v>
      </c>
      <c r="G1203" s="41"/>
      <c r="H1203" s="41"/>
      <c r="I1203" s="234"/>
      <c r="J1203" s="41"/>
      <c r="K1203" s="41"/>
      <c r="L1203" s="45"/>
      <c r="M1203" s="235"/>
      <c r="N1203" s="236"/>
      <c r="O1203" s="92"/>
      <c r="P1203" s="92"/>
      <c r="Q1203" s="92"/>
      <c r="R1203" s="92"/>
      <c r="S1203" s="92"/>
      <c r="T1203" s="93"/>
      <c r="U1203" s="39"/>
      <c r="V1203" s="39"/>
      <c r="W1203" s="39"/>
      <c r="X1203" s="39"/>
      <c r="Y1203" s="39"/>
      <c r="Z1203" s="39"/>
      <c r="AA1203" s="39"/>
      <c r="AB1203" s="39"/>
      <c r="AC1203" s="39"/>
      <c r="AD1203" s="39"/>
      <c r="AE1203" s="39"/>
      <c r="AT1203" s="18" t="s">
        <v>168</v>
      </c>
      <c r="AU1203" s="18" t="s">
        <v>164</v>
      </c>
    </row>
    <row r="1204" s="15" customFormat="1">
      <c r="A1204" s="15"/>
      <c r="B1204" s="271"/>
      <c r="C1204" s="272"/>
      <c r="D1204" s="232" t="s">
        <v>170</v>
      </c>
      <c r="E1204" s="273" t="s">
        <v>1</v>
      </c>
      <c r="F1204" s="274" t="s">
        <v>431</v>
      </c>
      <c r="G1204" s="272"/>
      <c r="H1204" s="273" t="s">
        <v>1</v>
      </c>
      <c r="I1204" s="275"/>
      <c r="J1204" s="272"/>
      <c r="K1204" s="272"/>
      <c r="L1204" s="276"/>
      <c r="M1204" s="277"/>
      <c r="N1204" s="278"/>
      <c r="O1204" s="278"/>
      <c r="P1204" s="278"/>
      <c r="Q1204" s="278"/>
      <c r="R1204" s="278"/>
      <c r="S1204" s="278"/>
      <c r="T1204" s="279"/>
      <c r="U1204" s="15"/>
      <c r="V1204" s="15"/>
      <c r="W1204" s="15"/>
      <c r="X1204" s="15"/>
      <c r="Y1204" s="15"/>
      <c r="Z1204" s="15"/>
      <c r="AA1204" s="15"/>
      <c r="AB1204" s="15"/>
      <c r="AC1204" s="15"/>
      <c r="AD1204" s="15"/>
      <c r="AE1204" s="15"/>
      <c r="AT1204" s="280" t="s">
        <v>170</v>
      </c>
      <c r="AU1204" s="280" t="s">
        <v>164</v>
      </c>
      <c r="AV1204" s="15" t="s">
        <v>84</v>
      </c>
      <c r="AW1204" s="15" t="s">
        <v>33</v>
      </c>
      <c r="AX1204" s="15" t="s">
        <v>76</v>
      </c>
      <c r="AY1204" s="280" t="s">
        <v>156</v>
      </c>
    </row>
    <row r="1205" s="13" customFormat="1">
      <c r="A1205" s="13"/>
      <c r="B1205" s="239"/>
      <c r="C1205" s="240"/>
      <c r="D1205" s="232" t="s">
        <v>170</v>
      </c>
      <c r="E1205" s="241" t="s">
        <v>1</v>
      </c>
      <c r="F1205" s="242" t="s">
        <v>1754</v>
      </c>
      <c r="G1205" s="240"/>
      <c r="H1205" s="243">
        <v>2</v>
      </c>
      <c r="I1205" s="244"/>
      <c r="J1205" s="240"/>
      <c r="K1205" s="240"/>
      <c r="L1205" s="245"/>
      <c r="M1205" s="246"/>
      <c r="N1205" s="247"/>
      <c r="O1205" s="247"/>
      <c r="P1205" s="247"/>
      <c r="Q1205" s="247"/>
      <c r="R1205" s="247"/>
      <c r="S1205" s="247"/>
      <c r="T1205" s="248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49" t="s">
        <v>170</v>
      </c>
      <c r="AU1205" s="249" t="s">
        <v>164</v>
      </c>
      <c r="AV1205" s="13" t="s">
        <v>164</v>
      </c>
      <c r="AW1205" s="13" t="s">
        <v>33</v>
      </c>
      <c r="AX1205" s="13" t="s">
        <v>76</v>
      </c>
      <c r="AY1205" s="249" t="s">
        <v>156</v>
      </c>
    </row>
    <row r="1206" s="14" customFormat="1">
      <c r="A1206" s="14"/>
      <c r="B1206" s="250"/>
      <c r="C1206" s="251"/>
      <c r="D1206" s="232" t="s">
        <v>170</v>
      </c>
      <c r="E1206" s="252" t="s">
        <v>1</v>
      </c>
      <c r="F1206" s="253" t="s">
        <v>172</v>
      </c>
      <c r="G1206" s="251"/>
      <c r="H1206" s="254">
        <v>2</v>
      </c>
      <c r="I1206" s="255"/>
      <c r="J1206" s="251"/>
      <c r="K1206" s="251"/>
      <c r="L1206" s="256"/>
      <c r="M1206" s="257"/>
      <c r="N1206" s="258"/>
      <c r="O1206" s="258"/>
      <c r="P1206" s="258"/>
      <c r="Q1206" s="258"/>
      <c r="R1206" s="258"/>
      <c r="S1206" s="258"/>
      <c r="T1206" s="259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60" t="s">
        <v>170</v>
      </c>
      <c r="AU1206" s="260" t="s">
        <v>164</v>
      </c>
      <c r="AV1206" s="14" t="s">
        <v>163</v>
      </c>
      <c r="AW1206" s="14" t="s">
        <v>33</v>
      </c>
      <c r="AX1206" s="14" t="s">
        <v>84</v>
      </c>
      <c r="AY1206" s="260" t="s">
        <v>156</v>
      </c>
    </row>
    <row r="1207" s="2" customFormat="1" ht="24.15" customHeight="1">
      <c r="A1207" s="39"/>
      <c r="B1207" s="40"/>
      <c r="C1207" s="261" t="s">
        <v>1755</v>
      </c>
      <c r="D1207" s="261" t="s">
        <v>241</v>
      </c>
      <c r="E1207" s="262" t="s">
        <v>1756</v>
      </c>
      <c r="F1207" s="263" t="s">
        <v>1757</v>
      </c>
      <c r="G1207" s="264" t="s">
        <v>464</v>
      </c>
      <c r="H1207" s="265">
        <v>2</v>
      </c>
      <c r="I1207" s="266"/>
      <c r="J1207" s="267">
        <f>ROUND(I1207*H1207,2)</f>
        <v>0</v>
      </c>
      <c r="K1207" s="263" t="s">
        <v>1</v>
      </c>
      <c r="L1207" s="268"/>
      <c r="M1207" s="269" t="s">
        <v>1</v>
      </c>
      <c r="N1207" s="270" t="s">
        <v>42</v>
      </c>
      <c r="O1207" s="92"/>
      <c r="P1207" s="228">
        <f>O1207*H1207</f>
        <v>0</v>
      </c>
      <c r="Q1207" s="228">
        <v>0.020500000000000001</v>
      </c>
      <c r="R1207" s="228">
        <f>Q1207*H1207</f>
        <v>0.041000000000000002</v>
      </c>
      <c r="S1207" s="228">
        <v>0</v>
      </c>
      <c r="T1207" s="229">
        <f>S1207*H1207</f>
        <v>0</v>
      </c>
      <c r="U1207" s="39"/>
      <c r="V1207" s="39"/>
      <c r="W1207" s="39"/>
      <c r="X1207" s="39"/>
      <c r="Y1207" s="39"/>
      <c r="Z1207" s="39"/>
      <c r="AA1207" s="39"/>
      <c r="AB1207" s="39"/>
      <c r="AC1207" s="39"/>
      <c r="AD1207" s="39"/>
      <c r="AE1207" s="39"/>
      <c r="AR1207" s="230" t="s">
        <v>387</v>
      </c>
      <c r="AT1207" s="230" t="s">
        <v>241</v>
      </c>
      <c r="AU1207" s="230" t="s">
        <v>164</v>
      </c>
      <c r="AY1207" s="18" t="s">
        <v>156</v>
      </c>
      <c r="BE1207" s="231">
        <f>IF(N1207="základní",J1207,0)</f>
        <v>0</v>
      </c>
      <c r="BF1207" s="231">
        <f>IF(N1207="snížená",J1207,0)</f>
        <v>0</v>
      </c>
      <c r="BG1207" s="231">
        <f>IF(N1207="zákl. přenesená",J1207,0)</f>
        <v>0</v>
      </c>
      <c r="BH1207" s="231">
        <f>IF(N1207="sníž. přenesená",J1207,0)</f>
        <v>0</v>
      </c>
      <c r="BI1207" s="231">
        <f>IF(N1207="nulová",J1207,0)</f>
        <v>0</v>
      </c>
      <c r="BJ1207" s="18" t="s">
        <v>164</v>
      </c>
      <c r="BK1207" s="231">
        <f>ROUND(I1207*H1207,2)</f>
        <v>0</v>
      </c>
      <c r="BL1207" s="18" t="s">
        <v>273</v>
      </c>
      <c r="BM1207" s="230" t="s">
        <v>1758</v>
      </c>
    </row>
    <row r="1208" s="2" customFormat="1">
      <c r="A1208" s="39"/>
      <c r="B1208" s="40"/>
      <c r="C1208" s="41"/>
      <c r="D1208" s="232" t="s">
        <v>166</v>
      </c>
      <c r="E1208" s="41"/>
      <c r="F1208" s="233" t="s">
        <v>1757</v>
      </c>
      <c r="G1208" s="41"/>
      <c r="H1208" s="41"/>
      <c r="I1208" s="234"/>
      <c r="J1208" s="41"/>
      <c r="K1208" s="41"/>
      <c r="L1208" s="45"/>
      <c r="M1208" s="235"/>
      <c r="N1208" s="236"/>
      <c r="O1208" s="92"/>
      <c r="P1208" s="92"/>
      <c r="Q1208" s="92"/>
      <c r="R1208" s="92"/>
      <c r="S1208" s="92"/>
      <c r="T1208" s="93"/>
      <c r="U1208" s="39"/>
      <c r="V1208" s="39"/>
      <c r="W1208" s="39"/>
      <c r="X1208" s="39"/>
      <c r="Y1208" s="39"/>
      <c r="Z1208" s="39"/>
      <c r="AA1208" s="39"/>
      <c r="AB1208" s="39"/>
      <c r="AC1208" s="39"/>
      <c r="AD1208" s="39"/>
      <c r="AE1208" s="39"/>
      <c r="AT1208" s="18" t="s">
        <v>166</v>
      </c>
      <c r="AU1208" s="18" t="s">
        <v>164</v>
      </c>
    </row>
    <row r="1209" s="2" customFormat="1" ht="24.15" customHeight="1">
      <c r="A1209" s="39"/>
      <c r="B1209" s="40"/>
      <c r="C1209" s="219" t="s">
        <v>1759</v>
      </c>
      <c r="D1209" s="219" t="s">
        <v>158</v>
      </c>
      <c r="E1209" s="220" t="s">
        <v>1760</v>
      </c>
      <c r="F1209" s="221" t="s">
        <v>1761</v>
      </c>
      <c r="G1209" s="222" t="s">
        <v>464</v>
      </c>
      <c r="H1209" s="223">
        <v>1</v>
      </c>
      <c r="I1209" s="224"/>
      <c r="J1209" s="225">
        <f>ROUND(I1209*H1209,2)</f>
        <v>0</v>
      </c>
      <c r="K1209" s="221" t="s">
        <v>162</v>
      </c>
      <c r="L1209" s="45"/>
      <c r="M1209" s="226" t="s">
        <v>1</v>
      </c>
      <c r="N1209" s="227" t="s">
        <v>42</v>
      </c>
      <c r="O1209" s="92"/>
      <c r="P1209" s="228">
        <f>O1209*H1209</f>
        <v>0</v>
      </c>
      <c r="Q1209" s="228">
        <v>0.00084000000000000003</v>
      </c>
      <c r="R1209" s="228">
        <f>Q1209*H1209</f>
        <v>0.00084000000000000003</v>
      </c>
      <c r="S1209" s="228">
        <v>0</v>
      </c>
      <c r="T1209" s="229">
        <f>S1209*H1209</f>
        <v>0</v>
      </c>
      <c r="U1209" s="39"/>
      <c r="V1209" s="39"/>
      <c r="W1209" s="39"/>
      <c r="X1209" s="39"/>
      <c r="Y1209" s="39"/>
      <c r="Z1209" s="39"/>
      <c r="AA1209" s="39"/>
      <c r="AB1209" s="39"/>
      <c r="AC1209" s="39"/>
      <c r="AD1209" s="39"/>
      <c r="AE1209" s="39"/>
      <c r="AR1209" s="230" t="s">
        <v>273</v>
      </c>
      <c r="AT1209" s="230" t="s">
        <v>158</v>
      </c>
      <c r="AU1209" s="230" t="s">
        <v>164</v>
      </c>
      <c r="AY1209" s="18" t="s">
        <v>156</v>
      </c>
      <c r="BE1209" s="231">
        <f>IF(N1209="základní",J1209,0)</f>
        <v>0</v>
      </c>
      <c r="BF1209" s="231">
        <f>IF(N1209="snížená",J1209,0)</f>
        <v>0</v>
      </c>
      <c r="BG1209" s="231">
        <f>IF(N1209="zákl. přenesená",J1209,0)</f>
        <v>0</v>
      </c>
      <c r="BH1209" s="231">
        <f>IF(N1209="sníž. přenesená",J1209,0)</f>
        <v>0</v>
      </c>
      <c r="BI1209" s="231">
        <f>IF(N1209="nulová",J1209,0)</f>
        <v>0</v>
      </c>
      <c r="BJ1209" s="18" t="s">
        <v>164</v>
      </c>
      <c r="BK1209" s="231">
        <f>ROUND(I1209*H1209,2)</f>
        <v>0</v>
      </c>
      <c r="BL1209" s="18" t="s">
        <v>273</v>
      </c>
      <c r="BM1209" s="230" t="s">
        <v>1762</v>
      </c>
    </row>
    <row r="1210" s="2" customFormat="1">
      <c r="A1210" s="39"/>
      <c r="B1210" s="40"/>
      <c r="C1210" s="41"/>
      <c r="D1210" s="232" t="s">
        <v>166</v>
      </c>
      <c r="E1210" s="41"/>
      <c r="F1210" s="233" t="s">
        <v>1763</v>
      </c>
      <c r="G1210" s="41"/>
      <c r="H1210" s="41"/>
      <c r="I1210" s="234"/>
      <c r="J1210" s="41"/>
      <c r="K1210" s="41"/>
      <c r="L1210" s="45"/>
      <c r="M1210" s="235"/>
      <c r="N1210" s="236"/>
      <c r="O1210" s="92"/>
      <c r="P1210" s="92"/>
      <c r="Q1210" s="92"/>
      <c r="R1210" s="92"/>
      <c r="S1210" s="92"/>
      <c r="T1210" s="93"/>
      <c r="U1210" s="39"/>
      <c r="V1210" s="39"/>
      <c r="W1210" s="39"/>
      <c r="X1210" s="39"/>
      <c r="Y1210" s="39"/>
      <c r="Z1210" s="39"/>
      <c r="AA1210" s="39"/>
      <c r="AB1210" s="39"/>
      <c r="AC1210" s="39"/>
      <c r="AD1210" s="39"/>
      <c r="AE1210" s="39"/>
      <c r="AT1210" s="18" t="s">
        <v>166</v>
      </c>
      <c r="AU1210" s="18" t="s">
        <v>164</v>
      </c>
    </row>
    <row r="1211" s="2" customFormat="1">
      <c r="A1211" s="39"/>
      <c r="B1211" s="40"/>
      <c r="C1211" s="41"/>
      <c r="D1211" s="237" t="s">
        <v>168</v>
      </c>
      <c r="E1211" s="41"/>
      <c r="F1211" s="238" t="s">
        <v>1764</v>
      </c>
      <c r="G1211" s="41"/>
      <c r="H1211" s="41"/>
      <c r="I1211" s="234"/>
      <c r="J1211" s="41"/>
      <c r="K1211" s="41"/>
      <c r="L1211" s="45"/>
      <c r="M1211" s="235"/>
      <c r="N1211" s="236"/>
      <c r="O1211" s="92"/>
      <c r="P1211" s="92"/>
      <c r="Q1211" s="92"/>
      <c r="R1211" s="92"/>
      <c r="S1211" s="92"/>
      <c r="T1211" s="93"/>
      <c r="U1211" s="39"/>
      <c r="V1211" s="39"/>
      <c r="W1211" s="39"/>
      <c r="X1211" s="39"/>
      <c r="Y1211" s="39"/>
      <c r="Z1211" s="39"/>
      <c r="AA1211" s="39"/>
      <c r="AB1211" s="39"/>
      <c r="AC1211" s="39"/>
      <c r="AD1211" s="39"/>
      <c r="AE1211" s="39"/>
      <c r="AT1211" s="18" t="s">
        <v>168</v>
      </c>
      <c r="AU1211" s="18" t="s">
        <v>164</v>
      </c>
    </row>
    <row r="1212" s="2" customFormat="1" ht="24.15" customHeight="1">
      <c r="A1212" s="39"/>
      <c r="B1212" s="40"/>
      <c r="C1212" s="261" t="s">
        <v>1765</v>
      </c>
      <c r="D1212" s="261" t="s">
        <v>241</v>
      </c>
      <c r="E1212" s="262" t="s">
        <v>1766</v>
      </c>
      <c r="F1212" s="263" t="s">
        <v>1767</v>
      </c>
      <c r="G1212" s="264" t="s">
        <v>161</v>
      </c>
      <c r="H1212" s="265">
        <v>1.8480000000000001</v>
      </c>
      <c r="I1212" s="266"/>
      <c r="J1212" s="267">
        <f>ROUND(I1212*H1212,2)</f>
        <v>0</v>
      </c>
      <c r="K1212" s="263" t="s">
        <v>162</v>
      </c>
      <c r="L1212" s="268"/>
      <c r="M1212" s="269" t="s">
        <v>1</v>
      </c>
      <c r="N1212" s="270" t="s">
        <v>42</v>
      </c>
      <c r="O1212" s="92"/>
      <c r="P1212" s="228">
        <f>O1212*H1212</f>
        <v>0</v>
      </c>
      <c r="Q1212" s="228">
        <v>0.03388</v>
      </c>
      <c r="R1212" s="228">
        <f>Q1212*H1212</f>
        <v>0.062610239999999998</v>
      </c>
      <c r="S1212" s="228">
        <v>0</v>
      </c>
      <c r="T1212" s="229">
        <f>S1212*H1212</f>
        <v>0</v>
      </c>
      <c r="U1212" s="39"/>
      <c r="V1212" s="39"/>
      <c r="W1212" s="39"/>
      <c r="X1212" s="39"/>
      <c r="Y1212" s="39"/>
      <c r="Z1212" s="39"/>
      <c r="AA1212" s="39"/>
      <c r="AB1212" s="39"/>
      <c r="AC1212" s="39"/>
      <c r="AD1212" s="39"/>
      <c r="AE1212" s="39"/>
      <c r="AR1212" s="230" t="s">
        <v>387</v>
      </c>
      <c r="AT1212" s="230" t="s">
        <v>241</v>
      </c>
      <c r="AU1212" s="230" t="s">
        <v>164</v>
      </c>
      <c r="AY1212" s="18" t="s">
        <v>156</v>
      </c>
      <c r="BE1212" s="231">
        <f>IF(N1212="základní",J1212,0)</f>
        <v>0</v>
      </c>
      <c r="BF1212" s="231">
        <f>IF(N1212="snížená",J1212,0)</f>
        <v>0</v>
      </c>
      <c r="BG1212" s="231">
        <f>IF(N1212="zákl. přenesená",J1212,0)</f>
        <v>0</v>
      </c>
      <c r="BH1212" s="231">
        <f>IF(N1212="sníž. přenesená",J1212,0)</f>
        <v>0</v>
      </c>
      <c r="BI1212" s="231">
        <f>IF(N1212="nulová",J1212,0)</f>
        <v>0</v>
      </c>
      <c r="BJ1212" s="18" t="s">
        <v>164</v>
      </c>
      <c r="BK1212" s="231">
        <f>ROUND(I1212*H1212,2)</f>
        <v>0</v>
      </c>
      <c r="BL1212" s="18" t="s">
        <v>273</v>
      </c>
      <c r="BM1212" s="230" t="s">
        <v>1768</v>
      </c>
    </row>
    <row r="1213" s="2" customFormat="1">
      <c r="A1213" s="39"/>
      <c r="B1213" s="40"/>
      <c r="C1213" s="41"/>
      <c r="D1213" s="232" t="s">
        <v>166</v>
      </c>
      <c r="E1213" s="41"/>
      <c r="F1213" s="233" t="s">
        <v>1769</v>
      </c>
      <c r="G1213" s="41"/>
      <c r="H1213" s="41"/>
      <c r="I1213" s="234"/>
      <c r="J1213" s="41"/>
      <c r="K1213" s="41"/>
      <c r="L1213" s="45"/>
      <c r="M1213" s="235"/>
      <c r="N1213" s="236"/>
      <c r="O1213" s="92"/>
      <c r="P1213" s="92"/>
      <c r="Q1213" s="92"/>
      <c r="R1213" s="92"/>
      <c r="S1213" s="92"/>
      <c r="T1213" s="93"/>
      <c r="U1213" s="39"/>
      <c r="V1213" s="39"/>
      <c r="W1213" s="39"/>
      <c r="X1213" s="39"/>
      <c r="Y1213" s="39"/>
      <c r="Z1213" s="39"/>
      <c r="AA1213" s="39"/>
      <c r="AB1213" s="39"/>
      <c r="AC1213" s="39"/>
      <c r="AD1213" s="39"/>
      <c r="AE1213" s="39"/>
      <c r="AT1213" s="18" t="s">
        <v>166</v>
      </c>
      <c r="AU1213" s="18" t="s">
        <v>164</v>
      </c>
    </row>
    <row r="1214" s="2" customFormat="1" ht="21.75" customHeight="1">
      <c r="A1214" s="39"/>
      <c r="B1214" s="40"/>
      <c r="C1214" s="219" t="s">
        <v>1770</v>
      </c>
      <c r="D1214" s="219" t="s">
        <v>158</v>
      </c>
      <c r="E1214" s="220" t="s">
        <v>1771</v>
      </c>
      <c r="F1214" s="221" t="s">
        <v>1772</v>
      </c>
      <c r="G1214" s="222" t="s">
        <v>464</v>
      </c>
      <c r="H1214" s="223">
        <v>8</v>
      </c>
      <c r="I1214" s="224"/>
      <c r="J1214" s="225">
        <f>ROUND(I1214*H1214,2)</f>
        <v>0</v>
      </c>
      <c r="K1214" s="221" t="s">
        <v>162</v>
      </c>
      <c r="L1214" s="45"/>
      <c r="M1214" s="226" t="s">
        <v>1</v>
      </c>
      <c r="N1214" s="227" t="s">
        <v>42</v>
      </c>
      <c r="O1214" s="92"/>
      <c r="P1214" s="228">
        <f>O1214*H1214</f>
        <v>0</v>
      </c>
      <c r="Q1214" s="228">
        <v>0</v>
      </c>
      <c r="R1214" s="228">
        <f>Q1214*H1214</f>
        <v>0</v>
      </c>
      <c r="S1214" s="228">
        <v>0</v>
      </c>
      <c r="T1214" s="229">
        <f>S1214*H1214</f>
        <v>0</v>
      </c>
      <c r="U1214" s="39"/>
      <c r="V1214" s="39"/>
      <c r="W1214" s="39"/>
      <c r="X1214" s="39"/>
      <c r="Y1214" s="39"/>
      <c r="Z1214" s="39"/>
      <c r="AA1214" s="39"/>
      <c r="AB1214" s="39"/>
      <c r="AC1214" s="39"/>
      <c r="AD1214" s="39"/>
      <c r="AE1214" s="39"/>
      <c r="AR1214" s="230" t="s">
        <v>273</v>
      </c>
      <c r="AT1214" s="230" t="s">
        <v>158</v>
      </c>
      <c r="AU1214" s="230" t="s">
        <v>164</v>
      </c>
      <c r="AY1214" s="18" t="s">
        <v>156</v>
      </c>
      <c r="BE1214" s="231">
        <f>IF(N1214="základní",J1214,0)</f>
        <v>0</v>
      </c>
      <c r="BF1214" s="231">
        <f>IF(N1214="snížená",J1214,0)</f>
        <v>0</v>
      </c>
      <c r="BG1214" s="231">
        <f>IF(N1214="zákl. přenesená",J1214,0)</f>
        <v>0</v>
      </c>
      <c r="BH1214" s="231">
        <f>IF(N1214="sníž. přenesená",J1214,0)</f>
        <v>0</v>
      </c>
      <c r="BI1214" s="231">
        <f>IF(N1214="nulová",J1214,0)</f>
        <v>0</v>
      </c>
      <c r="BJ1214" s="18" t="s">
        <v>164</v>
      </c>
      <c r="BK1214" s="231">
        <f>ROUND(I1214*H1214,2)</f>
        <v>0</v>
      </c>
      <c r="BL1214" s="18" t="s">
        <v>273</v>
      </c>
      <c r="BM1214" s="230" t="s">
        <v>1773</v>
      </c>
    </row>
    <row r="1215" s="2" customFormat="1">
      <c r="A1215" s="39"/>
      <c r="B1215" s="40"/>
      <c r="C1215" s="41"/>
      <c r="D1215" s="232" t="s">
        <v>166</v>
      </c>
      <c r="E1215" s="41"/>
      <c r="F1215" s="233" t="s">
        <v>1774</v>
      </c>
      <c r="G1215" s="41"/>
      <c r="H1215" s="41"/>
      <c r="I1215" s="234"/>
      <c r="J1215" s="41"/>
      <c r="K1215" s="41"/>
      <c r="L1215" s="45"/>
      <c r="M1215" s="235"/>
      <c r="N1215" s="236"/>
      <c r="O1215" s="92"/>
      <c r="P1215" s="92"/>
      <c r="Q1215" s="92"/>
      <c r="R1215" s="92"/>
      <c r="S1215" s="92"/>
      <c r="T1215" s="93"/>
      <c r="U1215" s="39"/>
      <c r="V1215" s="39"/>
      <c r="W1215" s="39"/>
      <c r="X1215" s="39"/>
      <c r="Y1215" s="39"/>
      <c r="Z1215" s="39"/>
      <c r="AA1215" s="39"/>
      <c r="AB1215" s="39"/>
      <c r="AC1215" s="39"/>
      <c r="AD1215" s="39"/>
      <c r="AE1215" s="39"/>
      <c r="AT1215" s="18" t="s">
        <v>166</v>
      </c>
      <c r="AU1215" s="18" t="s">
        <v>164</v>
      </c>
    </row>
    <row r="1216" s="2" customFormat="1">
      <c r="A1216" s="39"/>
      <c r="B1216" s="40"/>
      <c r="C1216" s="41"/>
      <c r="D1216" s="237" t="s">
        <v>168</v>
      </c>
      <c r="E1216" s="41"/>
      <c r="F1216" s="238" t="s">
        <v>1775</v>
      </c>
      <c r="G1216" s="41"/>
      <c r="H1216" s="41"/>
      <c r="I1216" s="234"/>
      <c r="J1216" s="41"/>
      <c r="K1216" s="41"/>
      <c r="L1216" s="45"/>
      <c r="M1216" s="235"/>
      <c r="N1216" s="236"/>
      <c r="O1216" s="92"/>
      <c r="P1216" s="92"/>
      <c r="Q1216" s="92"/>
      <c r="R1216" s="92"/>
      <c r="S1216" s="92"/>
      <c r="T1216" s="93"/>
      <c r="U1216" s="39"/>
      <c r="V1216" s="39"/>
      <c r="W1216" s="39"/>
      <c r="X1216" s="39"/>
      <c r="Y1216" s="39"/>
      <c r="Z1216" s="39"/>
      <c r="AA1216" s="39"/>
      <c r="AB1216" s="39"/>
      <c r="AC1216" s="39"/>
      <c r="AD1216" s="39"/>
      <c r="AE1216" s="39"/>
      <c r="AT1216" s="18" t="s">
        <v>168</v>
      </c>
      <c r="AU1216" s="18" t="s">
        <v>164</v>
      </c>
    </row>
    <row r="1217" s="2" customFormat="1" ht="16.5" customHeight="1">
      <c r="A1217" s="39"/>
      <c r="B1217" s="40"/>
      <c r="C1217" s="261" t="s">
        <v>1776</v>
      </c>
      <c r="D1217" s="261" t="s">
        <v>241</v>
      </c>
      <c r="E1217" s="262" t="s">
        <v>1777</v>
      </c>
      <c r="F1217" s="263" t="s">
        <v>1778</v>
      </c>
      <c r="G1217" s="264" t="s">
        <v>464</v>
      </c>
      <c r="H1217" s="265">
        <v>8</v>
      </c>
      <c r="I1217" s="266"/>
      <c r="J1217" s="267">
        <f>ROUND(I1217*H1217,2)</f>
        <v>0</v>
      </c>
      <c r="K1217" s="263" t="s">
        <v>162</v>
      </c>
      <c r="L1217" s="268"/>
      <c r="M1217" s="269" t="s">
        <v>1</v>
      </c>
      <c r="N1217" s="270" t="s">
        <v>42</v>
      </c>
      <c r="O1217" s="92"/>
      <c r="P1217" s="228">
        <f>O1217*H1217</f>
        <v>0</v>
      </c>
      <c r="Q1217" s="228">
        <v>0.0022000000000000001</v>
      </c>
      <c r="R1217" s="228">
        <f>Q1217*H1217</f>
        <v>0.017600000000000001</v>
      </c>
      <c r="S1217" s="228">
        <v>0</v>
      </c>
      <c r="T1217" s="229">
        <f>S1217*H1217</f>
        <v>0</v>
      </c>
      <c r="U1217" s="39"/>
      <c r="V1217" s="39"/>
      <c r="W1217" s="39"/>
      <c r="X1217" s="39"/>
      <c r="Y1217" s="39"/>
      <c r="Z1217" s="39"/>
      <c r="AA1217" s="39"/>
      <c r="AB1217" s="39"/>
      <c r="AC1217" s="39"/>
      <c r="AD1217" s="39"/>
      <c r="AE1217" s="39"/>
      <c r="AR1217" s="230" t="s">
        <v>387</v>
      </c>
      <c r="AT1217" s="230" t="s">
        <v>241</v>
      </c>
      <c r="AU1217" s="230" t="s">
        <v>164</v>
      </c>
      <c r="AY1217" s="18" t="s">
        <v>156</v>
      </c>
      <c r="BE1217" s="231">
        <f>IF(N1217="základní",J1217,0)</f>
        <v>0</v>
      </c>
      <c r="BF1217" s="231">
        <f>IF(N1217="snížená",J1217,0)</f>
        <v>0</v>
      </c>
      <c r="BG1217" s="231">
        <f>IF(N1217="zákl. přenesená",J1217,0)</f>
        <v>0</v>
      </c>
      <c r="BH1217" s="231">
        <f>IF(N1217="sníž. přenesená",J1217,0)</f>
        <v>0</v>
      </c>
      <c r="BI1217" s="231">
        <f>IF(N1217="nulová",J1217,0)</f>
        <v>0</v>
      </c>
      <c r="BJ1217" s="18" t="s">
        <v>164</v>
      </c>
      <c r="BK1217" s="231">
        <f>ROUND(I1217*H1217,2)</f>
        <v>0</v>
      </c>
      <c r="BL1217" s="18" t="s">
        <v>273</v>
      </c>
      <c r="BM1217" s="230" t="s">
        <v>1779</v>
      </c>
    </row>
    <row r="1218" s="2" customFormat="1">
      <c r="A1218" s="39"/>
      <c r="B1218" s="40"/>
      <c r="C1218" s="41"/>
      <c r="D1218" s="232" t="s">
        <v>166</v>
      </c>
      <c r="E1218" s="41"/>
      <c r="F1218" s="233" t="s">
        <v>1778</v>
      </c>
      <c r="G1218" s="41"/>
      <c r="H1218" s="41"/>
      <c r="I1218" s="234"/>
      <c r="J1218" s="41"/>
      <c r="K1218" s="41"/>
      <c r="L1218" s="45"/>
      <c r="M1218" s="235"/>
      <c r="N1218" s="236"/>
      <c r="O1218" s="92"/>
      <c r="P1218" s="92"/>
      <c r="Q1218" s="92"/>
      <c r="R1218" s="92"/>
      <c r="S1218" s="92"/>
      <c r="T1218" s="93"/>
      <c r="U1218" s="39"/>
      <c r="V1218" s="39"/>
      <c r="W1218" s="39"/>
      <c r="X1218" s="39"/>
      <c r="Y1218" s="39"/>
      <c r="Z1218" s="39"/>
      <c r="AA1218" s="39"/>
      <c r="AB1218" s="39"/>
      <c r="AC1218" s="39"/>
      <c r="AD1218" s="39"/>
      <c r="AE1218" s="39"/>
      <c r="AT1218" s="18" t="s">
        <v>166</v>
      </c>
      <c r="AU1218" s="18" t="s">
        <v>164</v>
      </c>
    </row>
    <row r="1219" s="2" customFormat="1" ht="24.15" customHeight="1">
      <c r="A1219" s="39"/>
      <c r="B1219" s="40"/>
      <c r="C1219" s="219" t="s">
        <v>1780</v>
      </c>
      <c r="D1219" s="219" t="s">
        <v>158</v>
      </c>
      <c r="E1219" s="220" t="s">
        <v>1781</v>
      </c>
      <c r="F1219" s="221" t="s">
        <v>1782</v>
      </c>
      <c r="G1219" s="222" t="s">
        <v>464</v>
      </c>
      <c r="H1219" s="223">
        <v>2</v>
      </c>
      <c r="I1219" s="224"/>
      <c r="J1219" s="225">
        <f>ROUND(I1219*H1219,2)</f>
        <v>0</v>
      </c>
      <c r="K1219" s="221" t="s">
        <v>162</v>
      </c>
      <c r="L1219" s="45"/>
      <c r="M1219" s="226" t="s">
        <v>1</v>
      </c>
      <c r="N1219" s="227" t="s">
        <v>42</v>
      </c>
      <c r="O1219" s="92"/>
      <c r="P1219" s="228">
        <f>O1219*H1219</f>
        <v>0</v>
      </c>
      <c r="Q1219" s="228">
        <v>0</v>
      </c>
      <c r="R1219" s="228">
        <f>Q1219*H1219</f>
        <v>0</v>
      </c>
      <c r="S1219" s="228">
        <v>0</v>
      </c>
      <c r="T1219" s="229">
        <f>S1219*H1219</f>
        <v>0</v>
      </c>
      <c r="U1219" s="39"/>
      <c r="V1219" s="39"/>
      <c r="W1219" s="39"/>
      <c r="X1219" s="39"/>
      <c r="Y1219" s="39"/>
      <c r="Z1219" s="39"/>
      <c r="AA1219" s="39"/>
      <c r="AB1219" s="39"/>
      <c r="AC1219" s="39"/>
      <c r="AD1219" s="39"/>
      <c r="AE1219" s="39"/>
      <c r="AR1219" s="230" t="s">
        <v>273</v>
      </c>
      <c r="AT1219" s="230" t="s">
        <v>158</v>
      </c>
      <c r="AU1219" s="230" t="s">
        <v>164</v>
      </c>
      <c r="AY1219" s="18" t="s">
        <v>156</v>
      </c>
      <c r="BE1219" s="231">
        <f>IF(N1219="základní",J1219,0)</f>
        <v>0</v>
      </c>
      <c r="BF1219" s="231">
        <f>IF(N1219="snížená",J1219,0)</f>
        <v>0</v>
      </c>
      <c r="BG1219" s="231">
        <f>IF(N1219="zákl. přenesená",J1219,0)</f>
        <v>0</v>
      </c>
      <c r="BH1219" s="231">
        <f>IF(N1219="sníž. přenesená",J1219,0)</f>
        <v>0</v>
      </c>
      <c r="BI1219" s="231">
        <f>IF(N1219="nulová",J1219,0)</f>
        <v>0</v>
      </c>
      <c r="BJ1219" s="18" t="s">
        <v>164</v>
      </c>
      <c r="BK1219" s="231">
        <f>ROUND(I1219*H1219,2)</f>
        <v>0</v>
      </c>
      <c r="BL1219" s="18" t="s">
        <v>273</v>
      </c>
      <c r="BM1219" s="230" t="s">
        <v>1783</v>
      </c>
    </row>
    <row r="1220" s="2" customFormat="1">
      <c r="A1220" s="39"/>
      <c r="B1220" s="40"/>
      <c r="C1220" s="41"/>
      <c r="D1220" s="232" t="s">
        <v>166</v>
      </c>
      <c r="E1220" s="41"/>
      <c r="F1220" s="233" t="s">
        <v>1784</v>
      </c>
      <c r="G1220" s="41"/>
      <c r="H1220" s="41"/>
      <c r="I1220" s="234"/>
      <c r="J1220" s="41"/>
      <c r="K1220" s="41"/>
      <c r="L1220" s="45"/>
      <c r="M1220" s="235"/>
      <c r="N1220" s="236"/>
      <c r="O1220" s="92"/>
      <c r="P1220" s="92"/>
      <c r="Q1220" s="92"/>
      <c r="R1220" s="92"/>
      <c r="S1220" s="92"/>
      <c r="T1220" s="93"/>
      <c r="U1220" s="39"/>
      <c r="V1220" s="39"/>
      <c r="W1220" s="39"/>
      <c r="X1220" s="39"/>
      <c r="Y1220" s="39"/>
      <c r="Z1220" s="39"/>
      <c r="AA1220" s="39"/>
      <c r="AB1220" s="39"/>
      <c r="AC1220" s="39"/>
      <c r="AD1220" s="39"/>
      <c r="AE1220" s="39"/>
      <c r="AT1220" s="18" t="s">
        <v>166</v>
      </c>
      <c r="AU1220" s="18" t="s">
        <v>164</v>
      </c>
    </row>
    <row r="1221" s="2" customFormat="1">
      <c r="A1221" s="39"/>
      <c r="B1221" s="40"/>
      <c r="C1221" s="41"/>
      <c r="D1221" s="237" t="s">
        <v>168</v>
      </c>
      <c r="E1221" s="41"/>
      <c r="F1221" s="238" t="s">
        <v>1785</v>
      </c>
      <c r="G1221" s="41"/>
      <c r="H1221" s="41"/>
      <c r="I1221" s="234"/>
      <c r="J1221" s="41"/>
      <c r="K1221" s="41"/>
      <c r="L1221" s="45"/>
      <c r="M1221" s="235"/>
      <c r="N1221" s="236"/>
      <c r="O1221" s="92"/>
      <c r="P1221" s="92"/>
      <c r="Q1221" s="92"/>
      <c r="R1221" s="92"/>
      <c r="S1221" s="92"/>
      <c r="T1221" s="93"/>
      <c r="U1221" s="39"/>
      <c r="V1221" s="39"/>
      <c r="W1221" s="39"/>
      <c r="X1221" s="39"/>
      <c r="Y1221" s="39"/>
      <c r="Z1221" s="39"/>
      <c r="AA1221" s="39"/>
      <c r="AB1221" s="39"/>
      <c r="AC1221" s="39"/>
      <c r="AD1221" s="39"/>
      <c r="AE1221" s="39"/>
      <c r="AT1221" s="18" t="s">
        <v>168</v>
      </c>
      <c r="AU1221" s="18" t="s">
        <v>164</v>
      </c>
    </row>
    <row r="1222" s="2" customFormat="1" ht="16.5" customHeight="1">
      <c r="A1222" s="39"/>
      <c r="B1222" s="40"/>
      <c r="C1222" s="261" t="s">
        <v>1786</v>
      </c>
      <c r="D1222" s="261" t="s">
        <v>241</v>
      </c>
      <c r="E1222" s="262" t="s">
        <v>1787</v>
      </c>
      <c r="F1222" s="263" t="s">
        <v>1788</v>
      </c>
      <c r="G1222" s="264" t="s">
        <v>464</v>
      </c>
      <c r="H1222" s="265">
        <v>2</v>
      </c>
      <c r="I1222" s="266"/>
      <c r="J1222" s="267">
        <f>ROUND(I1222*H1222,2)</f>
        <v>0</v>
      </c>
      <c r="K1222" s="263" t="s">
        <v>162</v>
      </c>
      <c r="L1222" s="268"/>
      <c r="M1222" s="269" t="s">
        <v>1</v>
      </c>
      <c r="N1222" s="270" t="s">
        <v>42</v>
      </c>
      <c r="O1222" s="92"/>
      <c r="P1222" s="228">
        <f>O1222*H1222</f>
        <v>0</v>
      </c>
      <c r="Q1222" s="228">
        <v>0.0022000000000000001</v>
      </c>
      <c r="R1222" s="228">
        <f>Q1222*H1222</f>
        <v>0.0044000000000000003</v>
      </c>
      <c r="S1222" s="228">
        <v>0</v>
      </c>
      <c r="T1222" s="229">
        <f>S1222*H1222</f>
        <v>0</v>
      </c>
      <c r="U1222" s="39"/>
      <c r="V1222" s="39"/>
      <c r="W1222" s="39"/>
      <c r="X1222" s="39"/>
      <c r="Y1222" s="39"/>
      <c r="Z1222" s="39"/>
      <c r="AA1222" s="39"/>
      <c r="AB1222" s="39"/>
      <c r="AC1222" s="39"/>
      <c r="AD1222" s="39"/>
      <c r="AE1222" s="39"/>
      <c r="AR1222" s="230" t="s">
        <v>387</v>
      </c>
      <c r="AT1222" s="230" t="s">
        <v>241</v>
      </c>
      <c r="AU1222" s="230" t="s">
        <v>164</v>
      </c>
      <c r="AY1222" s="18" t="s">
        <v>156</v>
      </c>
      <c r="BE1222" s="231">
        <f>IF(N1222="základní",J1222,0)</f>
        <v>0</v>
      </c>
      <c r="BF1222" s="231">
        <f>IF(N1222="snížená",J1222,0)</f>
        <v>0</v>
      </c>
      <c r="BG1222" s="231">
        <f>IF(N1222="zákl. přenesená",J1222,0)</f>
        <v>0</v>
      </c>
      <c r="BH1222" s="231">
        <f>IF(N1222="sníž. přenesená",J1222,0)</f>
        <v>0</v>
      </c>
      <c r="BI1222" s="231">
        <f>IF(N1222="nulová",J1222,0)</f>
        <v>0</v>
      </c>
      <c r="BJ1222" s="18" t="s">
        <v>164</v>
      </c>
      <c r="BK1222" s="231">
        <f>ROUND(I1222*H1222,2)</f>
        <v>0</v>
      </c>
      <c r="BL1222" s="18" t="s">
        <v>273</v>
      </c>
      <c r="BM1222" s="230" t="s">
        <v>1789</v>
      </c>
    </row>
    <row r="1223" s="2" customFormat="1">
      <c r="A1223" s="39"/>
      <c r="B1223" s="40"/>
      <c r="C1223" s="41"/>
      <c r="D1223" s="232" t="s">
        <v>166</v>
      </c>
      <c r="E1223" s="41"/>
      <c r="F1223" s="233" t="s">
        <v>1788</v>
      </c>
      <c r="G1223" s="41"/>
      <c r="H1223" s="41"/>
      <c r="I1223" s="234"/>
      <c r="J1223" s="41"/>
      <c r="K1223" s="41"/>
      <c r="L1223" s="45"/>
      <c r="M1223" s="235"/>
      <c r="N1223" s="236"/>
      <c r="O1223" s="92"/>
      <c r="P1223" s="92"/>
      <c r="Q1223" s="92"/>
      <c r="R1223" s="92"/>
      <c r="S1223" s="92"/>
      <c r="T1223" s="93"/>
      <c r="U1223" s="39"/>
      <c r="V1223" s="39"/>
      <c r="W1223" s="39"/>
      <c r="X1223" s="39"/>
      <c r="Y1223" s="39"/>
      <c r="Z1223" s="39"/>
      <c r="AA1223" s="39"/>
      <c r="AB1223" s="39"/>
      <c r="AC1223" s="39"/>
      <c r="AD1223" s="39"/>
      <c r="AE1223" s="39"/>
      <c r="AT1223" s="18" t="s">
        <v>166</v>
      </c>
      <c r="AU1223" s="18" t="s">
        <v>164</v>
      </c>
    </row>
    <row r="1224" s="2" customFormat="1" ht="24.15" customHeight="1">
      <c r="A1224" s="39"/>
      <c r="B1224" s="40"/>
      <c r="C1224" s="219" t="s">
        <v>1790</v>
      </c>
      <c r="D1224" s="219" t="s">
        <v>158</v>
      </c>
      <c r="E1224" s="220" t="s">
        <v>1791</v>
      </c>
      <c r="F1224" s="221" t="s">
        <v>1792</v>
      </c>
      <c r="G1224" s="222" t="s">
        <v>464</v>
      </c>
      <c r="H1224" s="223">
        <v>10</v>
      </c>
      <c r="I1224" s="224"/>
      <c r="J1224" s="225">
        <f>ROUND(I1224*H1224,2)</f>
        <v>0</v>
      </c>
      <c r="K1224" s="221" t="s">
        <v>162</v>
      </c>
      <c r="L1224" s="45"/>
      <c r="M1224" s="226" t="s">
        <v>1</v>
      </c>
      <c r="N1224" s="227" t="s">
        <v>42</v>
      </c>
      <c r="O1224" s="92"/>
      <c r="P1224" s="228">
        <f>O1224*H1224</f>
        <v>0</v>
      </c>
      <c r="Q1224" s="228">
        <v>0.00044999999999999999</v>
      </c>
      <c r="R1224" s="228">
        <f>Q1224*H1224</f>
        <v>0.0044999999999999997</v>
      </c>
      <c r="S1224" s="228">
        <v>0</v>
      </c>
      <c r="T1224" s="229">
        <f>S1224*H1224</f>
        <v>0</v>
      </c>
      <c r="U1224" s="39"/>
      <c r="V1224" s="39"/>
      <c r="W1224" s="39"/>
      <c r="X1224" s="39"/>
      <c r="Y1224" s="39"/>
      <c r="Z1224" s="39"/>
      <c r="AA1224" s="39"/>
      <c r="AB1224" s="39"/>
      <c r="AC1224" s="39"/>
      <c r="AD1224" s="39"/>
      <c r="AE1224" s="39"/>
      <c r="AR1224" s="230" t="s">
        <v>273</v>
      </c>
      <c r="AT1224" s="230" t="s">
        <v>158</v>
      </c>
      <c r="AU1224" s="230" t="s">
        <v>164</v>
      </c>
      <c r="AY1224" s="18" t="s">
        <v>156</v>
      </c>
      <c r="BE1224" s="231">
        <f>IF(N1224="základní",J1224,0)</f>
        <v>0</v>
      </c>
      <c r="BF1224" s="231">
        <f>IF(N1224="snížená",J1224,0)</f>
        <v>0</v>
      </c>
      <c r="BG1224" s="231">
        <f>IF(N1224="zákl. přenesená",J1224,0)</f>
        <v>0</v>
      </c>
      <c r="BH1224" s="231">
        <f>IF(N1224="sníž. přenesená",J1224,0)</f>
        <v>0</v>
      </c>
      <c r="BI1224" s="231">
        <f>IF(N1224="nulová",J1224,0)</f>
        <v>0</v>
      </c>
      <c r="BJ1224" s="18" t="s">
        <v>164</v>
      </c>
      <c r="BK1224" s="231">
        <f>ROUND(I1224*H1224,2)</f>
        <v>0</v>
      </c>
      <c r="BL1224" s="18" t="s">
        <v>273</v>
      </c>
      <c r="BM1224" s="230" t="s">
        <v>1793</v>
      </c>
    </row>
    <row r="1225" s="2" customFormat="1">
      <c r="A1225" s="39"/>
      <c r="B1225" s="40"/>
      <c r="C1225" s="41"/>
      <c r="D1225" s="232" t="s">
        <v>166</v>
      </c>
      <c r="E1225" s="41"/>
      <c r="F1225" s="233" t="s">
        <v>1794</v>
      </c>
      <c r="G1225" s="41"/>
      <c r="H1225" s="41"/>
      <c r="I1225" s="234"/>
      <c r="J1225" s="41"/>
      <c r="K1225" s="41"/>
      <c r="L1225" s="45"/>
      <c r="M1225" s="235"/>
      <c r="N1225" s="236"/>
      <c r="O1225" s="92"/>
      <c r="P1225" s="92"/>
      <c r="Q1225" s="92"/>
      <c r="R1225" s="92"/>
      <c r="S1225" s="92"/>
      <c r="T1225" s="93"/>
      <c r="U1225" s="39"/>
      <c r="V1225" s="39"/>
      <c r="W1225" s="39"/>
      <c r="X1225" s="39"/>
      <c r="Y1225" s="39"/>
      <c r="Z1225" s="39"/>
      <c r="AA1225" s="39"/>
      <c r="AB1225" s="39"/>
      <c r="AC1225" s="39"/>
      <c r="AD1225" s="39"/>
      <c r="AE1225" s="39"/>
      <c r="AT1225" s="18" t="s">
        <v>166</v>
      </c>
      <c r="AU1225" s="18" t="s">
        <v>164</v>
      </c>
    </row>
    <row r="1226" s="2" customFormat="1">
      <c r="A1226" s="39"/>
      <c r="B1226" s="40"/>
      <c r="C1226" s="41"/>
      <c r="D1226" s="237" t="s">
        <v>168</v>
      </c>
      <c r="E1226" s="41"/>
      <c r="F1226" s="238" t="s">
        <v>1795</v>
      </c>
      <c r="G1226" s="41"/>
      <c r="H1226" s="41"/>
      <c r="I1226" s="234"/>
      <c r="J1226" s="41"/>
      <c r="K1226" s="41"/>
      <c r="L1226" s="45"/>
      <c r="M1226" s="235"/>
      <c r="N1226" s="236"/>
      <c r="O1226" s="92"/>
      <c r="P1226" s="92"/>
      <c r="Q1226" s="92"/>
      <c r="R1226" s="92"/>
      <c r="S1226" s="92"/>
      <c r="T1226" s="93"/>
      <c r="U1226" s="39"/>
      <c r="V1226" s="39"/>
      <c r="W1226" s="39"/>
      <c r="X1226" s="39"/>
      <c r="Y1226" s="39"/>
      <c r="Z1226" s="39"/>
      <c r="AA1226" s="39"/>
      <c r="AB1226" s="39"/>
      <c r="AC1226" s="39"/>
      <c r="AD1226" s="39"/>
      <c r="AE1226" s="39"/>
      <c r="AT1226" s="18" t="s">
        <v>168</v>
      </c>
      <c r="AU1226" s="18" t="s">
        <v>164</v>
      </c>
    </row>
    <row r="1227" s="2" customFormat="1" ht="37.8" customHeight="1">
      <c r="A1227" s="39"/>
      <c r="B1227" s="40"/>
      <c r="C1227" s="261" t="s">
        <v>1796</v>
      </c>
      <c r="D1227" s="261" t="s">
        <v>241</v>
      </c>
      <c r="E1227" s="262" t="s">
        <v>1797</v>
      </c>
      <c r="F1227" s="263" t="s">
        <v>1798</v>
      </c>
      <c r="G1227" s="264" t="s">
        <v>464</v>
      </c>
      <c r="H1227" s="265">
        <v>10</v>
      </c>
      <c r="I1227" s="266"/>
      <c r="J1227" s="267">
        <f>ROUND(I1227*H1227,2)</f>
        <v>0</v>
      </c>
      <c r="K1227" s="263" t="s">
        <v>162</v>
      </c>
      <c r="L1227" s="268"/>
      <c r="M1227" s="269" t="s">
        <v>1</v>
      </c>
      <c r="N1227" s="270" t="s">
        <v>42</v>
      </c>
      <c r="O1227" s="92"/>
      <c r="P1227" s="228">
        <f>O1227*H1227</f>
        <v>0</v>
      </c>
      <c r="Q1227" s="228">
        <v>0.016</v>
      </c>
      <c r="R1227" s="228">
        <f>Q1227*H1227</f>
        <v>0.16</v>
      </c>
      <c r="S1227" s="228">
        <v>0</v>
      </c>
      <c r="T1227" s="229">
        <f>S1227*H1227</f>
        <v>0</v>
      </c>
      <c r="U1227" s="39"/>
      <c r="V1227" s="39"/>
      <c r="W1227" s="39"/>
      <c r="X1227" s="39"/>
      <c r="Y1227" s="39"/>
      <c r="Z1227" s="39"/>
      <c r="AA1227" s="39"/>
      <c r="AB1227" s="39"/>
      <c r="AC1227" s="39"/>
      <c r="AD1227" s="39"/>
      <c r="AE1227" s="39"/>
      <c r="AR1227" s="230" t="s">
        <v>387</v>
      </c>
      <c r="AT1227" s="230" t="s">
        <v>241</v>
      </c>
      <c r="AU1227" s="230" t="s">
        <v>164</v>
      </c>
      <c r="AY1227" s="18" t="s">
        <v>156</v>
      </c>
      <c r="BE1227" s="231">
        <f>IF(N1227="základní",J1227,0)</f>
        <v>0</v>
      </c>
      <c r="BF1227" s="231">
        <f>IF(N1227="snížená",J1227,0)</f>
        <v>0</v>
      </c>
      <c r="BG1227" s="231">
        <f>IF(N1227="zákl. přenesená",J1227,0)</f>
        <v>0</v>
      </c>
      <c r="BH1227" s="231">
        <f>IF(N1227="sníž. přenesená",J1227,0)</f>
        <v>0</v>
      </c>
      <c r="BI1227" s="231">
        <f>IF(N1227="nulová",J1227,0)</f>
        <v>0</v>
      </c>
      <c r="BJ1227" s="18" t="s">
        <v>164</v>
      </c>
      <c r="BK1227" s="231">
        <f>ROUND(I1227*H1227,2)</f>
        <v>0</v>
      </c>
      <c r="BL1227" s="18" t="s">
        <v>273</v>
      </c>
      <c r="BM1227" s="230" t="s">
        <v>1799</v>
      </c>
    </row>
    <row r="1228" s="2" customFormat="1">
      <c r="A1228" s="39"/>
      <c r="B1228" s="40"/>
      <c r="C1228" s="41"/>
      <c r="D1228" s="232" t="s">
        <v>166</v>
      </c>
      <c r="E1228" s="41"/>
      <c r="F1228" s="233" t="s">
        <v>1798</v>
      </c>
      <c r="G1228" s="41"/>
      <c r="H1228" s="41"/>
      <c r="I1228" s="234"/>
      <c r="J1228" s="41"/>
      <c r="K1228" s="41"/>
      <c r="L1228" s="45"/>
      <c r="M1228" s="235"/>
      <c r="N1228" s="236"/>
      <c r="O1228" s="92"/>
      <c r="P1228" s="92"/>
      <c r="Q1228" s="92"/>
      <c r="R1228" s="92"/>
      <c r="S1228" s="92"/>
      <c r="T1228" s="93"/>
      <c r="U1228" s="39"/>
      <c r="V1228" s="39"/>
      <c r="W1228" s="39"/>
      <c r="X1228" s="39"/>
      <c r="Y1228" s="39"/>
      <c r="Z1228" s="39"/>
      <c r="AA1228" s="39"/>
      <c r="AB1228" s="39"/>
      <c r="AC1228" s="39"/>
      <c r="AD1228" s="39"/>
      <c r="AE1228" s="39"/>
      <c r="AT1228" s="18" t="s">
        <v>166</v>
      </c>
      <c r="AU1228" s="18" t="s">
        <v>164</v>
      </c>
    </row>
    <row r="1229" s="2" customFormat="1" ht="24.15" customHeight="1">
      <c r="A1229" s="39"/>
      <c r="B1229" s="40"/>
      <c r="C1229" s="219" t="s">
        <v>1800</v>
      </c>
      <c r="D1229" s="219" t="s">
        <v>158</v>
      </c>
      <c r="E1229" s="220" t="s">
        <v>1801</v>
      </c>
      <c r="F1229" s="221" t="s">
        <v>1802</v>
      </c>
      <c r="G1229" s="222" t="s">
        <v>256</v>
      </c>
      <c r="H1229" s="223">
        <v>13</v>
      </c>
      <c r="I1229" s="224"/>
      <c r="J1229" s="225">
        <f>ROUND(I1229*H1229,2)</f>
        <v>0</v>
      </c>
      <c r="K1229" s="221" t="s">
        <v>162</v>
      </c>
      <c r="L1229" s="45"/>
      <c r="M1229" s="226" t="s">
        <v>1</v>
      </c>
      <c r="N1229" s="227" t="s">
        <v>42</v>
      </c>
      <c r="O1229" s="92"/>
      <c r="P1229" s="228">
        <f>O1229*H1229</f>
        <v>0</v>
      </c>
      <c r="Q1229" s="228">
        <v>0</v>
      </c>
      <c r="R1229" s="228">
        <f>Q1229*H1229</f>
        <v>0</v>
      </c>
      <c r="S1229" s="228">
        <v>0</v>
      </c>
      <c r="T1229" s="229">
        <f>S1229*H1229</f>
        <v>0</v>
      </c>
      <c r="U1229" s="39"/>
      <c r="V1229" s="39"/>
      <c r="W1229" s="39"/>
      <c r="X1229" s="39"/>
      <c r="Y1229" s="39"/>
      <c r="Z1229" s="39"/>
      <c r="AA1229" s="39"/>
      <c r="AB1229" s="39"/>
      <c r="AC1229" s="39"/>
      <c r="AD1229" s="39"/>
      <c r="AE1229" s="39"/>
      <c r="AR1229" s="230" t="s">
        <v>273</v>
      </c>
      <c r="AT1229" s="230" t="s">
        <v>158</v>
      </c>
      <c r="AU1229" s="230" t="s">
        <v>164</v>
      </c>
      <c r="AY1229" s="18" t="s">
        <v>156</v>
      </c>
      <c r="BE1229" s="231">
        <f>IF(N1229="základní",J1229,0)</f>
        <v>0</v>
      </c>
      <c r="BF1229" s="231">
        <f>IF(N1229="snížená",J1229,0)</f>
        <v>0</v>
      </c>
      <c r="BG1229" s="231">
        <f>IF(N1229="zákl. přenesená",J1229,0)</f>
        <v>0</v>
      </c>
      <c r="BH1229" s="231">
        <f>IF(N1229="sníž. přenesená",J1229,0)</f>
        <v>0</v>
      </c>
      <c r="BI1229" s="231">
        <f>IF(N1229="nulová",J1229,0)</f>
        <v>0</v>
      </c>
      <c r="BJ1229" s="18" t="s">
        <v>164</v>
      </c>
      <c r="BK1229" s="231">
        <f>ROUND(I1229*H1229,2)</f>
        <v>0</v>
      </c>
      <c r="BL1229" s="18" t="s">
        <v>273</v>
      </c>
      <c r="BM1229" s="230" t="s">
        <v>1803</v>
      </c>
    </row>
    <row r="1230" s="2" customFormat="1">
      <c r="A1230" s="39"/>
      <c r="B1230" s="40"/>
      <c r="C1230" s="41"/>
      <c r="D1230" s="232" t="s">
        <v>166</v>
      </c>
      <c r="E1230" s="41"/>
      <c r="F1230" s="233" t="s">
        <v>1804</v>
      </c>
      <c r="G1230" s="41"/>
      <c r="H1230" s="41"/>
      <c r="I1230" s="234"/>
      <c r="J1230" s="41"/>
      <c r="K1230" s="41"/>
      <c r="L1230" s="45"/>
      <c r="M1230" s="235"/>
      <c r="N1230" s="236"/>
      <c r="O1230" s="92"/>
      <c r="P1230" s="92"/>
      <c r="Q1230" s="92"/>
      <c r="R1230" s="92"/>
      <c r="S1230" s="92"/>
      <c r="T1230" s="93"/>
      <c r="U1230" s="39"/>
      <c r="V1230" s="39"/>
      <c r="W1230" s="39"/>
      <c r="X1230" s="39"/>
      <c r="Y1230" s="39"/>
      <c r="Z1230" s="39"/>
      <c r="AA1230" s="39"/>
      <c r="AB1230" s="39"/>
      <c r="AC1230" s="39"/>
      <c r="AD1230" s="39"/>
      <c r="AE1230" s="39"/>
      <c r="AT1230" s="18" t="s">
        <v>166</v>
      </c>
      <c r="AU1230" s="18" t="s">
        <v>164</v>
      </c>
    </row>
    <row r="1231" s="2" customFormat="1">
      <c r="A1231" s="39"/>
      <c r="B1231" s="40"/>
      <c r="C1231" s="41"/>
      <c r="D1231" s="237" t="s">
        <v>168</v>
      </c>
      <c r="E1231" s="41"/>
      <c r="F1231" s="238" t="s">
        <v>1805</v>
      </c>
      <c r="G1231" s="41"/>
      <c r="H1231" s="41"/>
      <c r="I1231" s="234"/>
      <c r="J1231" s="41"/>
      <c r="K1231" s="41"/>
      <c r="L1231" s="45"/>
      <c r="M1231" s="235"/>
      <c r="N1231" s="236"/>
      <c r="O1231" s="92"/>
      <c r="P1231" s="92"/>
      <c r="Q1231" s="92"/>
      <c r="R1231" s="92"/>
      <c r="S1231" s="92"/>
      <c r="T1231" s="93"/>
      <c r="U1231" s="39"/>
      <c r="V1231" s="39"/>
      <c r="W1231" s="39"/>
      <c r="X1231" s="39"/>
      <c r="Y1231" s="39"/>
      <c r="Z1231" s="39"/>
      <c r="AA1231" s="39"/>
      <c r="AB1231" s="39"/>
      <c r="AC1231" s="39"/>
      <c r="AD1231" s="39"/>
      <c r="AE1231" s="39"/>
      <c r="AT1231" s="18" t="s">
        <v>168</v>
      </c>
      <c r="AU1231" s="18" t="s">
        <v>164</v>
      </c>
    </row>
    <row r="1232" s="15" customFormat="1">
      <c r="A1232" s="15"/>
      <c r="B1232" s="271"/>
      <c r="C1232" s="272"/>
      <c r="D1232" s="232" t="s">
        <v>170</v>
      </c>
      <c r="E1232" s="273" t="s">
        <v>1</v>
      </c>
      <c r="F1232" s="274" t="s">
        <v>446</v>
      </c>
      <c r="G1232" s="272"/>
      <c r="H1232" s="273" t="s">
        <v>1</v>
      </c>
      <c r="I1232" s="275"/>
      <c r="J1232" s="272"/>
      <c r="K1232" s="272"/>
      <c r="L1232" s="276"/>
      <c r="M1232" s="277"/>
      <c r="N1232" s="278"/>
      <c r="O1232" s="278"/>
      <c r="P1232" s="278"/>
      <c r="Q1232" s="278"/>
      <c r="R1232" s="278"/>
      <c r="S1232" s="278"/>
      <c r="T1232" s="279"/>
      <c r="U1232" s="15"/>
      <c r="V1232" s="15"/>
      <c r="W1232" s="15"/>
      <c r="X1232" s="15"/>
      <c r="Y1232" s="15"/>
      <c r="Z1232" s="15"/>
      <c r="AA1232" s="15"/>
      <c r="AB1232" s="15"/>
      <c r="AC1232" s="15"/>
      <c r="AD1232" s="15"/>
      <c r="AE1232" s="15"/>
      <c r="AT1232" s="280" t="s">
        <v>170</v>
      </c>
      <c r="AU1232" s="280" t="s">
        <v>164</v>
      </c>
      <c r="AV1232" s="15" t="s">
        <v>84</v>
      </c>
      <c r="AW1232" s="15" t="s">
        <v>33</v>
      </c>
      <c r="AX1232" s="15" t="s">
        <v>76</v>
      </c>
      <c r="AY1232" s="280" t="s">
        <v>156</v>
      </c>
    </row>
    <row r="1233" s="13" customFormat="1">
      <c r="A1233" s="13"/>
      <c r="B1233" s="239"/>
      <c r="C1233" s="240"/>
      <c r="D1233" s="232" t="s">
        <v>170</v>
      </c>
      <c r="E1233" s="241" t="s">
        <v>1</v>
      </c>
      <c r="F1233" s="242" t="s">
        <v>1806</v>
      </c>
      <c r="G1233" s="240"/>
      <c r="H1233" s="243">
        <v>6</v>
      </c>
      <c r="I1233" s="244"/>
      <c r="J1233" s="240"/>
      <c r="K1233" s="240"/>
      <c r="L1233" s="245"/>
      <c r="M1233" s="246"/>
      <c r="N1233" s="247"/>
      <c r="O1233" s="247"/>
      <c r="P1233" s="247"/>
      <c r="Q1233" s="247"/>
      <c r="R1233" s="247"/>
      <c r="S1233" s="247"/>
      <c r="T1233" s="248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49" t="s">
        <v>170</v>
      </c>
      <c r="AU1233" s="249" t="s">
        <v>164</v>
      </c>
      <c r="AV1233" s="13" t="s">
        <v>164</v>
      </c>
      <c r="AW1233" s="13" t="s">
        <v>33</v>
      </c>
      <c r="AX1233" s="13" t="s">
        <v>76</v>
      </c>
      <c r="AY1233" s="249" t="s">
        <v>156</v>
      </c>
    </row>
    <row r="1234" s="15" customFormat="1">
      <c r="A1234" s="15"/>
      <c r="B1234" s="271"/>
      <c r="C1234" s="272"/>
      <c r="D1234" s="232" t="s">
        <v>170</v>
      </c>
      <c r="E1234" s="273" t="s">
        <v>1</v>
      </c>
      <c r="F1234" s="274" t="s">
        <v>431</v>
      </c>
      <c r="G1234" s="272"/>
      <c r="H1234" s="273" t="s">
        <v>1</v>
      </c>
      <c r="I1234" s="275"/>
      <c r="J1234" s="272"/>
      <c r="K1234" s="272"/>
      <c r="L1234" s="276"/>
      <c r="M1234" s="277"/>
      <c r="N1234" s="278"/>
      <c r="O1234" s="278"/>
      <c r="P1234" s="278"/>
      <c r="Q1234" s="278"/>
      <c r="R1234" s="278"/>
      <c r="S1234" s="278"/>
      <c r="T1234" s="279"/>
      <c r="U1234" s="15"/>
      <c r="V1234" s="15"/>
      <c r="W1234" s="15"/>
      <c r="X1234" s="15"/>
      <c r="Y1234" s="15"/>
      <c r="Z1234" s="15"/>
      <c r="AA1234" s="15"/>
      <c r="AB1234" s="15"/>
      <c r="AC1234" s="15"/>
      <c r="AD1234" s="15"/>
      <c r="AE1234" s="15"/>
      <c r="AT1234" s="280" t="s">
        <v>170</v>
      </c>
      <c r="AU1234" s="280" t="s">
        <v>164</v>
      </c>
      <c r="AV1234" s="15" t="s">
        <v>84</v>
      </c>
      <c r="AW1234" s="15" t="s">
        <v>33</v>
      </c>
      <c r="AX1234" s="15" t="s">
        <v>76</v>
      </c>
      <c r="AY1234" s="280" t="s">
        <v>156</v>
      </c>
    </row>
    <row r="1235" s="13" customFormat="1">
      <c r="A1235" s="13"/>
      <c r="B1235" s="239"/>
      <c r="C1235" s="240"/>
      <c r="D1235" s="232" t="s">
        <v>170</v>
      </c>
      <c r="E1235" s="241" t="s">
        <v>1</v>
      </c>
      <c r="F1235" s="242" t="s">
        <v>1807</v>
      </c>
      <c r="G1235" s="240"/>
      <c r="H1235" s="243">
        <v>7</v>
      </c>
      <c r="I1235" s="244"/>
      <c r="J1235" s="240"/>
      <c r="K1235" s="240"/>
      <c r="L1235" s="245"/>
      <c r="M1235" s="246"/>
      <c r="N1235" s="247"/>
      <c r="O1235" s="247"/>
      <c r="P1235" s="247"/>
      <c r="Q1235" s="247"/>
      <c r="R1235" s="247"/>
      <c r="S1235" s="247"/>
      <c r="T1235" s="248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49" t="s">
        <v>170</v>
      </c>
      <c r="AU1235" s="249" t="s">
        <v>164</v>
      </c>
      <c r="AV1235" s="13" t="s">
        <v>164</v>
      </c>
      <c r="AW1235" s="13" t="s">
        <v>33</v>
      </c>
      <c r="AX1235" s="13" t="s">
        <v>76</v>
      </c>
      <c r="AY1235" s="249" t="s">
        <v>156</v>
      </c>
    </row>
    <row r="1236" s="14" customFormat="1">
      <c r="A1236" s="14"/>
      <c r="B1236" s="250"/>
      <c r="C1236" s="251"/>
      <c r="D1236" s="232" t="s">
        <v>170</v>
      </c>
      <c r="E1236" s="252" t="s">
        <v>1</v>
      </c>
      <c r="F1236" s="253" t="s">
        <v>172</v>
      </c>
      <c r="G1236" s="251"/>
      <c r="H1236" s="254">
        <v>13</v>
      </c>
      <c r="I1236" s="255"/>
      <c r="J1236" s="251"/>
      <c r="K1236" s="251"/>
      <c r="L1236" s="256"/>
      <c r="M1236" s="257"/>
      <c r="N1236" s="258"/>
      <c r="O1236" s="258"/>
      <c r="P1236" s="258"/>
      <c r="Q1236" s="258"/>
      <c r="R1236" s="258"/>
      <c r="S1236" s="258"/>
      <c r="T1236" s="259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60" t="s">
        <v>170</v>
      </c>
      <c r="AU1236" s="260" t="s">
        <v>164</v>
      </c>
      <c r="AV1236" s="14" t="s">
        <v>163</v>
      </c>
      <c r="AW1236" s="14" t="s">
        <v>33</v>
      </c>
      <c r="AX1236" s="14" t="s">
        <v>84</v>
      </c>
      <c r="AY1236" s="260" t="s">
        <v>156</v>
      </c>
    </row>
    <row r="1237" s="2" customFormat="1" ht="24.15" customHeight="1">
      <c r="A1237" s="39"/>
      <c r="B1237" s="40"/>
      <c r="C1237" s="261" t="s">
        <v>1808</v>
      </c>
      <c r="D1237" s="261" t="s">
        <v>241</v>
      </c>
      <c r="E1237" s="262" t="s">
        <v>1809</v>
      </c>
      <c r="F1237" s="263" t="s">
        <v>1810</v>
      </c>
      <c r="G1237" s="264" t="s">
        <v>256</v>
      </c>
      <c r="H1237" s="265">
        <v>13</v>
      </c>
      <c r="I1237" s="266"/>
      <c r="J1237" s="267">
        <f>ROUND(I1237*H1237,2)</f>
        <v>0</v>
      </c>
      <c r="K1237" s="263" t="s">
        <v>162</v>
      </c>
      <c r="L1237" s="268"/>
      <c r="M1237" s="269" t="s">
        <v>1</v>
      </c>
      <c r="N1237" s="270" t="s">
        <v>42</v>
      </c>
      <c r="O1237" s="92"/>
      <c r="P1237" s="228">
        <f>O1237*H1237</f>
        <v>0</v>
      </c>
      <c r="Q1237" s="228">
        <v>0.0040000000000000001</v>
      </c>
      <c r="R1237" s="228">
        <f>Q1237*H1237</f>
        <v>0.052000000000000005</v>
      </c>
      <c r="S1237" s="228">
        <v>0</v>
      </c>
      <c r="T1237" s="229">
        <f>S1237*H1237</f>
        <v>0</v>
      </c>
      <c r="U1237" s="39"/>
      <c r="V1237" s="39"/>
      <c r="W1237" s="39"/>
      <c r="X1237" s="39"/>
      <c r="Y1237" s="39"/>
      <c r="Z1237" s="39"/>
      <c r="AA1237" s="39"/>
      <c r="AB1237" s="39"/>
      <c r="AC1237" s="39"/>
      <c r="AD1237" s="39"/>
      <c r="AE1237" s="39"/>
      <c r="AR1237" s="230" t="s">
        <v>387</v>
      </c>
      <c r="AT1237" s="230" t="s">
        <v>241</v>
      </c>
      <c r="AU1237" s="230" t="s">
        <v>164</v>
      </c>
      <c r="AY1237" s="18" t="s">
        <v>156</v>
      </c>
      <c r="BE1237" s="231">
        <f>IF(N1237="základní",J1237,0)</f>
        <v>0</v>
      </c>
      <c r="BF1237" s="231">
        <f>IF(N1237="snížená",J1237,0)</f>
        <v>0</v>
      </c>
      <c r="BG1237" s="231">
        <f>IF(N1237="zákl. přenesená",J1237,0)</f>
        <v>0</v>
      </c>
      <c r="BH1237" s="231">
        <f>IF(N1237="sníž. přenesená",J1237,0)</f>
        <v>0</v>
      </c>
      <c r="BI1237" s="231">
        <f>IF(N1237="nulová",J1237,0)</f>
        <v>0</v>
      </c>
      <c r="BJ1237" s="18" t="s">
        <v>164</v>
      </c>
      <c r="BK1237" s="231">
        <f>ROUND(I1237*H1237,2)</f>
        <v>0</v>
      </c>
      <c r="BL1237" s="18" t="s">
        <v>273</v>
      </c>
      <c r="BM1237" s="230" t="s">
        <v>1811</v>
      </c>
    </row>
    <row r="1238" s="2" customFormat="1">
      <c r="A1238" s="39"/>
      <c r="B1238" s="40"/>
      <c r="C1238" s="41"/>
      <c r="D1238" s="232" t="s">
        <v>166</v>
      </c>
      <c r="E1238" s="41"/>
      <c r="F1238" s="233" t="s">
        <v>1810</v>
      </c>
      <c r="G1238" s="41"/>
      <c r="H1238" s="41"/>
      <c r="I1238" s="234"/>
      <c r="J1238" s="41"/>
      <c r="K1238" s="41"/>
      <c r="L1238" s="45"/>
      <c r="M1238" s="235"/>
      <c r="N1238" s="236"/>
      <c r="O1238" s="92"/>
      <c r="P1238" s="92"/>
      <c r="Q1238" s="92"/>
      <c r="R1238" s="92"/>
      <c r="S1238" s="92"/>
      <c r="T1238" s="93"/>
      <c r="U1238" s="39"/>
      <c r="V1238" s="39"/>
      <c r="W1238" s="39"/>
      <c r="X1238" s="39"/>
      <c r="Y1238" s="39"/>
      <c r="Z1238" s="39"/>
      <c r="AA1238" s="39"/>
      <c r="AB1238" s="39"/>
      <c r="AC1238" s="39"/>
      <c r="AD1238" s="39"/>
      <c r="AE1238" s="39"/>
      <c r="AT1238" s="18" t="s">
        <v>166</v>
      </c>
      <c r="AU1238" s="18" t="s">
        <v>164</v>
      </c>
    </row>
    <row r="1239" s="2" customFormat="1" ht="16.5" customHeight="1">
      <c r="A1239" s="39"/>
      <c r="B1239" s="40"/>
      <c r="C1239" s="261" t="s">
        <v>1812</v>
      </c>
      <c r="D1239" s="261" t="s">
        <v>241</v>
      </c>
      <c r="E1239" s="262" t="s">
        <v>1590</v>
      </c>
      <c r="F1239" s="263" t="s">
        <v>1591</v>
      </c>
      <c r="G1239" s="264" t="s">
        <v>1592</v>
      </c>
      <c r="H1239" s="265">
        <v>9</v>
      </c>
      <c r="I1239" s="266"/>
      <c r="J1239" s="267">
        <f>ROUND(I1239*H1239,2)</f>
        <v>0</v>
      </c>
      <c r="K1239" s="263" t="s">
        <v>162</v>
      </c>
      <c r="L1239" s="268"/>
      <c r="M1239" s="269" t="s">
        <v>1</v>
      </c>
      <c r="N1239" s="270" t="s">
        <v>42</v>
      </c>
      <c r="O1239" s="92"/>
      <c r="P1239" s="228">
        <f>O1239*H1239</f>
        <v>0</v>
      </c>
      <c r="Q1239" s="228">
        <v>6.0000000000000002E-05</v>
      </c>
      <c r="R1239" s="228">
        <f>Q1239*H1239</f>
        <v>0.00054000000000000001</v>
      </c>
      <c r="S1239" s="228">
        <v>0</v>
      </c>
      <c r="T1239" s="229">
        <f>S1239*H1239</f>
        <v>0</v>
      </c>
      <c r="U1239" s="39"/>
      <c r="V1239" s="39"/>
      <c r="W1239" s="39"/>
      <c r="X1239" s="39"/>
      <c r="Y1239" s="39"/>
      <c r="Z1239" s="39"/>
      <c r="AA1239" s="39"/>
      <c r="AB1239" s="39"/>
      <c r="AC1239" s="39"/>
      <c r="AD1239" s="39"/>
      <c r="AE1239" s="39"/>
      <c r="AR1239" s="230" t="s">
        <v>387</v>
      </c>
      <c r="AT1239" s="230" t="s">
        <v>241</v>
      </c>
      <c r="AU1239" s="230" t="s">
        <v>164</v>
      </c>
      <c r="AY1239" s="18" t="s">
        <v>156</v>
      </c>
      <c r="BE1239" s="231">
        <f>IF(N1239="základní",J1239,0)</f>
        <v>0</v>
      </c>
      <c r="BF1239" s="231">
        <f>IF(N1239="snížená",J1239,0)</f>
        <v>0</v>
      </c>
      <c r="BG1239" s="231">
        <f>IF(N1239="zákl. přenesená",J1239,0)</f>
        <v>0</v>
      </c>
      <c r="BH1239" s="231">
        <f>IF(N1239="sníž. přenesená",J1239,0)</f>
        <v>0</v>
      </c>
      <c r="BI1239" s="231">
        <f>IF(N1239="nulová",J1239,0)</f>
        <v>0</v>
      </c>
      <c r="BJ1239" s="18" t="s">
        <v>164</v>
      </c>
      <c r="BK1239" s="231">
        <f>ROUND(I1239*H1239,2)</f>
        <v>0</v>
      </c>
      <c r="BL1239" s="18" t="s">
        <v>273</v>
      </c>
      <c r="BM1239" s="230" t="s">
        <v>1813</v>
      </c>
    </row>
    <row r="1240" s="2" customFormat="1">
      <c r="A1240" s="39"/>
      <c r="B1240" s="40"/>
      <c r="C1240" s="41"/>
      <c r="D1240" s="232" t="s">
        <v>166</v>
      </c>
      <c r="E1240" s="41"/>
      <c r="F1240" s="233" t="s">
        <v>1594</v>
      </c>
      <c r="G1240" s="41"/>
      <c r="H1240" s="41"/>
      <c r="I1240" s="234"/>
      <c r="J1240" s="41"/>
      <c r="K1240" s="41"/>
      <c r="L1240" s="45"/>
      <c r="M1240" s="235"/>
      <c r="N1240" s="236"/>
      <c r="O1240" s="92"/>
      <c r="P1240" s="92"/>
      <c r="Q1240" s="92"/>
      <c r="R1240" s="92"/>
      <c r="S1240" s="92"/>
      <c r="T1240" s="93"/>
      <c r="U1240" s="39"/>
      <c r="V1240" s="39"/>
      <c r="W1240" s="39"/>
      <c r="X1240" s="39"/>
      <c r="Y1240" s="39"/>
      <c r="Z1240" s="39"/>
      <c r="AA1240" s="39"/>
      <c r="AB1240" s="39"/>
      <c r="AC1240" s="39"/>
      <c r="AD1240" s="39"/>
      <c r="AE1240" s="39"/>
      <c r="AT1240" s="18" t="s">
        <v>166</v>
      </c>
      <c r="AU1240" s="18" t="s">
        <v>164</v>
      </c>
    </row>
    <row r="1241" s="2" customFormat="1" ht="24.15" customHeight="1">
      <c r="A1241" s="39"/>
      <c r="B1241" s="40"/>
      <c r="C1241" s="219" t="s">
        <v>1814</v>
      </c>
      <c r="D1241" s="219" t="s">
        <v>158</v>
      </c>
      <c r="E1241" s="220" t="s">
        <v>1815</v>
      </c>
      <c r="F1241" s="221" t="s">
        <v>1816</v>
      </c>
      <c r="G1241" s="222" t="s">
        <v>991</v>
      </c>
      <c r="H1241" s="292"/>
      <c r="I1241" s="224"/>
      <c r="J1241" s="225">
        <f>ROUND(I1241*H1241,2)</f>
        <v>0</v>
      </c>
      <c r="K1241" s="221" t="s">
        <v>162</v>
      </c>
      <c r="L1241" s="45"/>
      <c r="M1241" s="226" t="s">
        <v>1</v>
      </c>
      <c r="N1241" s="227" t="s">
        <v>42</v>
      </c>
      <c r="O1241" s="92"/>
      <c r="P1241" s="228">
        <f>O1241*H1241</f>
        <v>0</v>
      </c>
      <c r="Q1241" s="228">
        <v>0</v>
      </c>
      <c r="R1241" s="228">
        <f>Q1241*H1241</f>
        <v>0</v>
      </c>
      <c r="S1241" s="228">
        <v>0</v>
      </c>
      <c r="T1241" s="229">
        <f>S1241*H1241</f>
        <v>0</v>
      </c>
      <c r="U1241" s="39"/>
      <c r="V1241" s="39"/>
      <c r="W1241" s="39"/>
      <c r="X1241" s="39"/>
      <c r="Y1241" s="39"/>
      <c r="Z1241" s="39"/>
      <c r="AA1241" s="39"/>
      <c r="AB1241" s="39"/>
      <c r="AC1241" s="39"/>
      <c r="AD1241" s="39"/>
      <c r="AE1241" s="39"/>
      <c r="AR1241" s="230" t="s">
        <v>273</v>
      </c>
      <c r="AT1241" s="230" t="s">
        <v>158</v>
      </c>
      <c r="AU1241" s="230" t="s">
        <v>164</v>
      </c>
      <c r="AY1241" s="18" t="s">
        <v>156</v>
      </c>
      <c r="BE1241" s="231">
        <f>IF(N1241="základní",J1241,0)</f>
        <v>0</v>
      </c>
      <c r="BF1241" s="231">
        <f>IF(N1241="snížená",J1241,0)</f>
        <v>0</v>
      </c>
      <c r="BG1241" s="231">
        <f>IF(N1241="zákl. přenesená",J1241,0)</f>
        <v>0</v>
      </c>
      <c r="BH1241" s="231">
        <f>IF(N1241="sníž. přenesená",J1241,0)</f>
        <v>0</v>
      </c>
      <c r="BI1241" s="231">
        <f>IF(N1241="nulová",J1241,0)</f>
        <v>0</v>
      </c>
      <c r="BJ1241" s="18" t="s">
        <v>164</v>
      </c>
      <c r="BK1241" s="231">
        <f>ROUND(I1241*H1241,2)</f>
        <v>0</v>
      </c>
      <c r="BL1241" s="18" t="s">
        <v>273</v>
      </c>
      <c r="BM1241" s="230" t="s">
        <v>1817</v>
      </c>
    </row>
    <row r="1242" s="2" customFormat="1">
      <c r="A1242" s="39"/>
      <c r="B1242" s="40"/>
      <c r="C1242" s="41"/>
      <c r="D1242" s="232" t="s">
        <v>166</v>
      </c>
      <c r="E1242" s="41"/>
      <c r="F1242" s="233" t="s">
        <v>1818</v>
      </c>
      <c r="G1242" s="41"/>
      <c r="H1242" s="41"/>
      <c r="I1242" s="234"/>
      <c r="J1242" s="41"/>
      <c r="K1242" s="41"/>
      <c r="L1242" s="45"/>
      <c r="M1242" s="235"/>
      <c r="N1242" s="236"/>
      <c r="O1242" s="92"/>
      <c r="P1242" s="92"/>
      <c r="Q1242" s="92"/>
      <c r="R1242" s="92"/>
      <c r="S1242" s="92"/>
      <c r="T1242" s="93"/>
      <c r="U1242" s="39"/>
      <c r="V1242" s="39"/>
      <c r="W1242" s="39"/>
      <c r="X1242" s="39"/>
      <c r="Y1242" s="39"/>
      <c r="Z1242" s="39"/>
      <c r="AA1242" s="39"/>
      <c r="AB1242" s="39"/>
      <c r="AC1242" s="39"/>
      <c r="AD1242" s="39"/>
      <c r="AE1242" s="39"/>
      <c r="AT1242" s="18" t="s">
        <v>166</v>
      </c>
      <c r="AU1242" s="18" t="s">
        <v>164</v>
      </c>
    </row>
    <row r="1243" s="2" customFormat="1">
      <c r="A1243" s="39"/>
      <c r="B1243" s="40"/>
      <c r="C1243" s="41"/>
      <c r="D1243" s="237" t="s">
        <v>168</v>
      </c>
      <c r="E1243" s="41"/>
      <c r="F1243" s="238" t="s">
        <v>1819</v>
      </c>
      <c r="G1243" s="41"/>
      <c r="H1243" s="41"/>
      <c r="I1243" s="234"/>
      <c r="J1243" s="41"/>
      <c r="K1243" s="41"/>
      <c r="L1243" s="45"/>
      <c r="M1243" s="235"/>
      <c r="N1243" s="236"/>
      <c r="O1243" s="92"/>
      <c r="P1243" s="92"/>
      <c r="Q1243" s="92"/>
      <c r="R1243" s="92"/>
      <c r="S1243" s="92"/>
      <c r="T1243" s="93"/>
      <c r="U1243" s="39"/>
      <c r="V1243" s="39"/>
      <c r="W1243" s="39"/>
      <c r="X1243" s="39"/>
      <c r="Y1243" s="39"/>
      <c r="Z1243" s="39"/>
      <c r="AA1243" s="39"/>
      <c r="AB1243" s="39"/>
      <c r="AC1243" s="39"/>
      <c r="AD1243" s="39"/>
      <c r="AE1243" s="39"/>
      <c r="AT1243" s="18" t="s">
        <v>168</v>
      </c>
      <c r="AU1243" s="18" t="s">
        <v>164</v>
      </c>
    </row>
    <row r="1244" s="12" customFormat="1" ht="22.8" customHeight="1">
      <c r="A1244" s="12"/>
      <c r="B1244" s="203"/>
      <c r="C1244" s="204"/>
      <c r="D1244" s="205" t="s">
        <v>75</v>
      </c>
      <c r="E1244" s="217" t="s">
        <v>1820</v>
      </c>
      <c r="F1244" s="217" t="s">
        <v>1821</v>
      </c>
      <c r="G1244" s="204"/>
      <c r="H1244" s="204"/>
      <c r="I1244" s="207"/>
      <c r="J1244" s="218">
        <f>BK1244</f>
        <v>0</v>
      </c>
      <c r="K1244" s="204"/>
      <c r="L1244" s="209"/>
      <c r="M1244" s="210"/>
      <c r="N1244" s="211"/>
      <c r="O1244" s="211"/>
      <c r="P1244" s="212">
        <f>SUM(P1245:P1257)</f>
        <v>0</v>
      </c>
      <c r="Q1244" s="211"/>
      <c r="R1244" s="212">
        <f>SUM(R1245:R1257)</f>
        <v>0.14788999999999999</v>
      </c>
      <c r="S1244" s="211"/>
      <c r="T1244" s="213">
        <f>SUM(T1245:T1257)</f>
        <v>0</v>
      </c>
      <c r="U1244" s="12"/>
      <c r="V1244" s="12"/>
      <c r="W1244" s="12"/>
      <c r="X1244" s="12"/>
      <c r="Y1244" s="12"/>
      <c r="Z1244" s="12"/>
      <c r="AA1244" s="12"/>
      <c r="AB1244" s="12"/>
      <c r="AC1244" s="12"/>
      <c r="AD1244" s="12"/>
      <c r="AE1244" s="12"/>
      <c r="AR1244" s="214" t="s">
        <v>164</v>
      </c>
      <c r="AT1244" s="215" t="s">
        <v>75</v>
      </c>
      <c r="AU1244" s="215" t="s">
        <v>84</v>
      </c>
      <c r="AY1244" s="214" t="s">
        <v>156</v>
      </c>
      <c r="BK1244" s="216">
        <f>SUM(BK1245:BK1257)</f>
        <v>0</v>
      </c>
    </row>
    <row r="1245" s="2" customFormat="1" ht="24.15" customHeight="1">
      <c r="A1245" s="39"/>
      <c r="B1245" s="40"/>
      <c r="C1245" s="219" t="s">
        <v>1822</v>
      </c>
      <c r="D1245" s="219" t="s">
        <v>158</v>
      </c>
      <c r="E1245" s="220" t="s">
        <v>1823</v>
      </c>
      <c r="F1245" s="221" t="s">
        <v>1824</v>
      </c>
      <c r="G1245" s="222" t="s">
        <v>464</v>
      </c>
      <c r="H1245" s="223">
        <v>1</v>
      </c>
      <c r="I1245" s="224"/>
      <c r="J1245" s="225">
        <f>ROUND(I1245*H1245,2)</f>
        <v>0</v>
      </c>
      <c r="K1245" s="221" t="s">
        <v>162</v>
      </c>
      <c r="L1245" s="45"/>
      <c r="M1245" s="226" t="s">
        <v>1</v>
      </c>
      <c r="N1245" s="227" t="s">
        <v>42</v>
      </c>
      <c r="O1245" s="92"/>
      <c r="P1245" s="228">
        <f>O1245*H1245</f>
        <v>0</v>
      </c>
      <c r="Q1245" s="228">
        <v>0.00059000000000000003</v>
      </c>
      <c r="R1245" s="228">
        <f>Q1245*H1245</f>
        <v>0.00059000000000000003</v>
      </c>
      <c r="S1245" s="228">
        <v>0</v>
      </c>
      <c r="T1245" s="229">
        <f>S1245*H1245</f>
        <v>0</v>
      </c>
      <c r="U1245" s="39"/>
      <c r="V1245" s="39"/>
      <c r="W1245" s="39"/>
      <c r="X1245" s="39"/>
      <c r="Y1245" s="39"/>
      <c r="Z1245" s="39"/>
      <c r="AA1245" s="39"/>
      <c r="AB1245" s="39"/>
      <c r="AC1245" s="39"/>
      <c r="AD1245" s="39"/>
      <c r="AE1245" s="39"/>
      <c r="AR1245" s="230" t="s">
        <v>273</v>
      </c>
      <c r="AT1245" s="230" t="s">
        <v>158</v>
      </c>
      <c r="AU1245" s="230" t="s">
        <v>164</v>
      </c>
      <c r="AY1245" s="18" t="s">
        <v>156</v>
      </c>
      <c r="BE1245" s="231">
        <f>IF(N1245="základní",J1245,0)</f>
        <v>0</v>
      </c>
      <c r="BF1245" s="231">
        <f>IF(N1245="snížená",J1245,0)</f>
        <v>0</v>
      </c>
      <c r="BG1245" s="231">
        <f>IF(N1245="zákl. přenesená",J1245,0)</f>
        <v>0</v>
      </c>
      <c r="BH1245" s="231">
        <f>IF(N1245="sníž. přenesená",J1245,0)</f>
        <v>0</v>
      </c>
      <c r="BI1245" s="231">
        <f>IF(N1245="nulová",J1245,0)</f>
        <v>0</v>
      </c>
      <c r="BJ1245" s="18" t="s">
        <v>164</v>
      </c>
      <c r="BK1245" s="231">
        <f>ROUND(I1245*H1245,2)</f>
        <v>0</v>
      </c>
      <c r="BL1245" s="18" t="s">
        <v>273</v>
      </c>
      <c r="BM1245" s="230" t="s">
        <v>1825</v>
      </c>
    </row>
    <row r="1246" s="2" customFormat="1">
      <c r="A1246" s="39"/>
      <c r="B1246" s="40"/>
      <c r="C1246" s="41"/>
      <c r="D1246" s="232" t="s">
        <v>166</v>
      </c>
      <c r="E1246" s="41"/>
      <c r="F1246" s="233" t="s">
        <v>1826</v>
      </c>
      <c r="G1246" s="41"/>
      <c r="H1246" s="41"/>
      <c r="I1246" s="234"/>
      <c r="J1246" s="41"/>
      <c r="K1246" s="41"/>
      <c r="L1246" s="45"/>
      <c r="M1246" s="235"/>
      <c r="N1246" s="236"/>
      <c r="O1246" s="92"/>
      <c r="P1246" s="92"/>
      <c r="Q1246" s="92"/>
      <c r="R1246" s="92"/>
      <c r="S1246" s="92"/>
      <c r="T1246" s="93"/>
      <c r="U1246" s="39"/>
      <c r="V1246" s="39"/>
      <c r="W1246" s="39"/>
      <c r="X1246" s="39"/>
      <c r="Y1246" s="39"/>
      <c r="Z1246" s="39"/>
      <c r="AA1246" s="39"/>
      <c r="AB1246" s="39"/>
      <c r="AC1246" s="39"/>
      <c r="AD1246" s="39"/>
      <c r="AE1246" s="39"/>
      <c r="AT1246" s="18" t="s">
        <v>166</v>
      </c>
      <c r="AU1246" s="18" t="s">
        <v>164</v>
      </c>
    </row>
    <row r="1247" s="2" customFormat="1">
      <c r="A1247" s="39"/>
      <c r="B1247" s="40"/>
      <c r="C1247" s="41"/>
      <c r="D1247" s="237" t="s">
        <v>168</v>
      </c>
      <c r="E1247" s="41"/>
      <c r="F1247" s="238" t="s">
        <v>1827</v>
      </c>
      <c r="G1247" s="41"/>
      <c r="H1247" s="41"/>
      <c r="I1247" s="234"/>
      <c r="J1247" s="41"/>
      <c r="K1247" s="41"/>
      <c r="L1247" s="45"/>
      <c r="M1247" s="235"/>
      <c r="N1247" s="236"/>
      <c r="O1247" s="92"/>
      <c r="P1247" s="92"/>
      <c r="Q1247" s="92"/>
      <c r="R1247" s="92"/>
      <c r="S1247" s="92"/>
      <c r="T1247" s="93"/>
      <c r="U1247" s="39"/>
      <c r="V1247" s="39"/>
      <c r="W1247" s="39"/>
      <c r="X1247" s="39"/>
      <c r="Y1247" s="39"/>
      <c r="Z1247" s="39"/>
      <c r="AA1247" s="39"/>
      <c r="AB1247" s="39"/>
      <c r="AC1247" s="39"/>
      <c r="AD1247" s="39"/>
      <c r="AE1247" s="39"/>
      <c r="AT1247" s="18" t="s">
        <v>168</v>
      </c>
      <c r="AU1247" s="18" t="s">
        <v>164</v>
      </c>
    </row>
    <row r="1248" s="2" customFormat="1" ht="24.15" customHeight="1">
      <c r="A1248" s="39"/>
      <c r="B1248" s="40"/>
      <c r="C1248" s="261" t="s">
        <v>1828</v>
      </c>
      <c r="D1248" s="261" t="s">
        <v>241</v>
      </c>
      <c r="E1248" s="262" t="s">
        <v>1829</v>
      </c>
      <c r="F1248" s="263" t="s">
        <v>1830</v>
      </c>
      <c r="G1248" s="264" t="s">
        <v>464</v>
      </c>
      <c r="H1248" s="265">
        <v>1</v>
      </c>
      <c r="I1248" s="266"/>
      <c r="J1248" s="267">
        <f>ROUND(I1248*H1248,2)</f>
        <v>0</v>
      </c>
      <c r="K1248" s="263" t="s">
        <v>162</v>
      </c>
      <c r="L1248" s="268"/>
      <c r="M1248" s="269" t="s">
        <v>1</v>
      </c>
      <c r="N1248" s="270" t="s">
        <v>42</v>
      </c>
      <c r="O1248" s="92"/>
      <c r="P1248" s="228">
        <f>O1248*H1248</f>
        <v>0</v>
      </c>
      <c r="Q1248" s="228">
        <v>0.1353</v>
      </c>
      <c r="R1248" s="228">
        <f>Q1248*H1248</f>
        <v>0.1353</v>
      </c>
      <c r="S1248" s="228">
        <v>0</v>
      </c>
      <c r="T1248" s="229">
        <f>S1248*H1248</f>
        <v>0</v>
      </c>
      <c r="U1248" s="39"/>
      <c r="V1248" s="39"/>
      <c r="W1248" s="39"/>
      <c r="X1248" s="39"/>
      <c r="Y1248" s="39"/>
      <c r="Z1248" s="39"/>
      <c r="AA1248" s="39"/>
      <c r="AB1248" s="39"/>
      <c r="AC1248" s="39"/>
      <c r="AD1248" s="39"/>
      <c r="AE1248" s="39"/>
      <c r="AR1248" s="230" t="s">
        <v>387</v>
      </c>
      <c r="AT1248" s="230" t="s">
        <v>241</v>
      </c>
      <c r="AU1248" s="230" t="s">
        <v>164</v>
      </c>
      <c r="AY1248" s="18" t="s">
        <v>156</v>
      </c>
      <c r="BE1248" s="231">
        <f>IF(N1248="základní",J1248,0)</f>
        <v>0</v>
      </c>
      <c r="BF1248" s="231">
        <f>IF(N1248="snížená",J1248,0)</f>
        <v>0</v>
      </c>
      <c r="BG1248" s="231">
        <f>IF(N1248="zákl. přenesená",J1248,0)</f>
        <v>0</v>
      </c>
      <c r="BH1248" s="231">
        <f>IF(N1248="sníž. přenesená",J1248,0)</f>
        <v>0</v>
      </c>
      <c r="BI1248" s="231">
        <f>IF(N1248="nulová",J1248,0)</f>
        <v>0</v>
      </c>
      <c r="BJ1248" s="18" t="s">
        <v>164</v>
      </c>
      <c r="BK1248" s="231">
        <f>ROUND(I1248*H1248,2)</f>
        <v>0</v>
      </c>
      <c r="BL1248" s="18" t="s">
        <v>273</v>
      </c>
      <c r="BM1248" s="230" t="s">
        <v>1831</v>
      </c>
    </row>
    <row r="1249" s="2" customFormat="1">
      <c r="A1249" s="39"/>
      <c r="B1249" s="40"/>
      <c r="C1249" s="41"/>
      <c r="D1249" s="232" t="s">
        <v>166</v>
      </c>
      <c r="E1249" s="41"/>
      <c r="F1249" s="233" t="s">
        <v>1832</v>
      </c>
      <c r="G1249" s="41"/>
      <c r="H1249" s="41"/>
      <c r="I1249" s="234"/>
      <c r="J1249" s="41"/>
      <c r="K1249" s="41"/>
      <c r="L1249" s="45"/>
      <c r="M1249" s="235"/>
      <c r="N1249" s="236"/>
      <c r="O1249" s="92"/>
      <c r="P1249" s="92"/>
      <c r="Q1249" s="92"/>
      <c r="R1249" s="92"/>
      <c r="S1249" s="92"/>
      <c r="T1249" s="93"/>
      <c r="U1249" s="39"/>
      <c r="V1249" s="39"/>
      <c r="W1249" s="39"/>
      <c r="X1249" s="39"/>
      <c r="Y1249" s="39"/>
      <c r="Z1249" s="39"/>
      <c r="AA1249" s="39"/>
      <c r="AB1249" s="39"/>
      <c r="AC1249" s="39"/>
      <c r="AD1249" s="39"/>
      <c r="AE1249" s="39"/>
      <c r="AT1249" s="18" t="s">
        <v>166</v>
      </c>
      <c r="AU1249" s="18" t="s">
        <v>164</v>
      </c>
    </row>
    <row r="1250" s="2" customFormat="1" ht="24.15" customHeight="1">
      <c r="A1250" s="39"/>
      <c r="B1250" s="40"/>
      <c r="C1250" s="219" t="s">
        <v>1833</v>
      </c>
      <c r="D1250" s="219" t="s">
        <v>158</v>
      </c>
      <c r="E1250" s="220" t="s">
        <v>1834</v>
      </c>
      <c r="F1250" s="221" t="s">
        <v>1835</v>
      </c>
      <c r="G1250" s="222" t="s">
        <v>464</v>
      </c>
      <c r="H1250" s="223">
        <v>1</v>
      </c>
      <c r="I1250" s="224"/>
      <c r="J1250" s="225">
        <f>ROUND(I1250*H1250,2)</f>
        <v>0</v>
      </c>
      <c r="K1250" s="221" t="s">
        <v>162</v>
      </c>
      <c r="L1250" s="45"/>
      <c r="M1250" s="226" t="s">
        <v>1</v>
      </c>
      <c r="N1250" s="227" t="s">
        <v>42</v>
      </c>
      <c r="O1250" s="92"/>
      <c r="P1250" s="228">
        <f>O1250*H1250</f>
        <v>0</v>
      </c>
      <c r="Q1250" s="228">
        <v>0</v>
      </c>
      <c r="R1250" s="228">
        <f>Q1250*H1250</f>
        <v>0</v>
      </c>
      <c r="S1250" s="228">
        <v>0</v>
      </c>
      <c r="T1250" s="229">
        <f>S1250*H1250</f>
        <v>0</v>
      </c>
      <c r="U1250" s="39"/>
      <c r="V1250" s="39"/>
      <c r="W1250" s="39"/>
      <c r="X1250" s="39"/>
      <c r="Y1250" s="39"/>
      <c r="Z1250" s="39"/>
      <c r="AA1250" s="39"/>
      <c r="AB1250" s="39"/>
      <c r="AC1250" s="39"/>
      <c r="AD1250" s="39"/>
      <c r="AE1250" s="39"/>
      <c r="AR1250" s="230" t="s">
        <v>273</v>
      </c>
      <c r="AT1250" s="230" t="s">
        <v>158</v>
      </c>
      <c r="AU1250" s="230" t="s">
        <v>164</v>
      </c>
      <c r="AY1250" s="18" t="s">
        <v>156</v>
      </c>
      <c r="BE1250" s="231">
        <f>IF(N1250="základní",J1250,0)</f>
        <v>0</v>
      </c>
      <c r="BF1250" s="231">
        <f>IF(N1250="snížená",J1250,0)</f>
        <v>0</v>
      </c>
      <c r="BG1250" s="231">
        <f>IF(N1250="zákl. přenesená",J1250,0)</f>
        <v>0</v>
      </c>
      <c r="BH1250" s="231">
        <f>IF(N1250="sníž. přenesená",J1250,0)</f>
        <v>0</v>
      </c>
      <c r="BI1250" s="231">
        <f>IF(N1250="nulová",J1250,0)</f>
        <v>0</v>
      </c>
      <c r="BJ1250" s="18" t="s">
        <v>164</v>
      </c>
      <c r="BK1250" s="231">
        <f>ROUND(I1250*H1250,2)</f>
        <v>0</v>
      </c>
      <c r="BL1250" s="18" t="s">
        <v>273</v>
      </c>
      <c r="BM1250" s="230" t="s">
        <v>1836</v>
      </c>
    </row>
    <row r="1251" s="2" customFormat="1">
      <c r="A1251" s="39"/>
      <c r="B1251" s="40"/>
      <c r="C1251" s="41"/>
      <c r="D1251" s="232" t="s">
        <v>166</v>
      </c>
      <c r="E1251" s="41"/>
      <c r="F1251" s="233" t="s">
        <v>1837</v>
      </c>
      <c r="G1251" s="41"/>
      <c r="H1251" s="41"/>
      <c r="I1251" s="234"/>
      <c r="J1251" s="41"/>
      <c r="K1251" s="41"/>
      <c r="L1251" s="45"/>
      <c r="M1251" s="235"/>
      <c r="N1251" s="236"/>
      <c r="O1251" s="92"/>
      <c r="P1251" s="92"/>
      <c r="Q1251" s="92"/>
      <c r="R1251" s="92"/>
      <c r="S1251" s="92"/>
      <c r="T1251" s="93"/>
      <c r="U1251" s="39"/>
      <c r="V1251" s="39"/>
      <c r="W1251" s="39"/>
      <c r="X1251" s="39"/>
      <c r="Y1251" s="39"/>
      <c r="Z1251" s="39"/>
      <c r="AA1251" s="39"/>
      <c r="AB1251" s="39"/>
      <c r="AC1251" s="39"/>
      <c r="AD1251" s="39"/>
      <c r="AE1251" s="39"/>
      <c r="AT1251" s="18" t="s">
        <v>166</v>
      </c>
      <c r="AU1251" s="18" t="s">
        <v>164</v>
      </c>
    </row>
    <row r="1252" s="2" customFormat="1">
      <c r="A1252" s="39"/>
      <c r="B1252" s="40"/>
      <c r="C1252" s="41"/>
      <c r="D1252" s="237" t="s">
        <v>168</v>
      </c>
      <c r="E1252" s="41"/>
      <c r="F1252" s="238" t="s">
        <v>1838</v>
      </c>
      <c r="G1252" s="41"/>
      <c r="H1252" s="41"/>
      <c r="I1252" s="234"/>
      <c r="J1252" s="41"/>
      <c r="K1252" s="41"/>
      <c r="L1252" s="45"/>
      <c r="M1252" s="235"/>
      <c r="N1252" s="236"/>
      <c r="O1252" s="92"/>
      <c r="P1252" s="92"/>
      <c r="Q1252" s="92"/>
      <c r="R1252" s="92"/>
      <c r="S1252" s="92"/>
      <c r="T1252" s="93"/>
      <c r="U1252" s="39"/>
      <c r="V1252" s="39"/>
      <c r="W1252" s="39"/>
      <c r="X1252" s="39"/>
      <c r="Y1252" s="39"/>
      <c r="Z1252" s="39"/>
      <c r="AA1252" s="39"/>
      <c r="AB1252" s="39"/>
      <c r="AC1252" s="39"/>
      <c r="AD1252" s="39"/>
      <c r="AE1252" s="39"/>
      <c r="AT1252" s="18" t="s">
        <v>168</v>
      </c>
      <c r="AU1252" s="18" t="s">
        <v>164</v>
      </c>
    </row>
    <row r="1253" s="2" customFormat="1" ht="24.15" customHeight="1">
      <c r="A1253" s="39"/>
      <c r="B1253" s="40"/>
      <c r="C1253" s="261" t="s">
        <v>1839</v>
      </c>
      <c r="D1253" s="261" t="s">
        <v>241</v>
      </c>
      <c r="E1253" s="262" t="s">
        <v>1840</v>
      </c>
      <c r="F1253" s="263" t="s">
        <v>1841</v>
      </c>
      <c r="G1253" s="264" t="s">
        <v>464</v>
      </c>
      <c r="H1253" s="265">
        <v>1</v>
      </c>
      <c r="I1253" s="266"/>
      <c r="J1253" s="267">
        <f>ROUND(I1253*H1253,2)</f>
        <v>0</v>
      </c>
      <c r="K1253" s="263" t="s">
        <v>162</v>
      </c>
      <c r="L1253" s="268"/>
      <c r="M1253" s="269" t="s">
        <v>1</v>
      </c>
      <c r="N1253" s="270" t="s">
        <v>42</v>
      </c>
      <c r="O1253" s="92"/>
      <c r="P1253" s="228">
        <f>O1253*H1253</f>
        <v>0</v>
      </c>
      <c r="Q1253" s="228">
        <v>0.012</v>
      </c>
      <c r="R1253" s="228">
        <f>Q1253*H1253</f>
        <v>0.012</v>
      </c>
      <c r="S1253" s="228">
        <v>0</v>
      </c>
      <c r="T1253" s="229">
        <f>S1253*H1253</f>
        <v>0</v>
      </c>
      <c r="U1253" s="39"/>
      <c r="V1253" s="39"/>
      <c r="W1253" s="39"/>
      <c r="X1253" s="39"/>
      <c r="Y1253" s="39"/>
      <c r="Z1253" s="39"/>
      <c r="AA1253" s="39"/>
      <c r="AB1253" s="39"/>
      <c r="AC1253" s="39"/>
      <c r="AD1253" s="39"/>
      <c r="AE1253" s="39"/>
      <c r="AR1253" s="230" t="s">
        <v>387</v>
      </c>
      <c r="AT1253" s="230" t="s">
        <v>241</v>
      </c>
      <c r="AU1253" s="230" t="s">
        <v>164</v>
      </c>
      <c r="AY1253" s="18" t="s">
        <v>156</v>
      </c>
      <c r="BE1253" s="231">
        <f>IF(N1253="základní",J1253,0)</f>
        <v>0</v>
      </c>
      <c r="BF1253" s="231">
        <f>IF(N1253="snížená",J1253,0)</f>
        <v>0</v>
      </c>
      <c r="BG1253" s="231">
        <f>IF(N1253="zákl. přenesená",J1253,0)</f>
        <v>0</v>
      </c>
      <c r="BH1253" s="231">
        <f>IF(N1253="sníž. přenesená",J1253,0)</f>
        <v>0</v>
      </c>
      <c r="BI1253" s="231">
        <f>IF(N1253="nulová",J1253,0)</f>
        <v>0</v>
      </c>
      <c r="BJ1253" s="18" t="s">
        <v>164</v>
      </c>
      <c r="BK1253" s="231">
        <f>ROUND(I1253*H1253,2)</f>
        <v>0</v>
      </c>
      <c r="BL1253" s="18" t="s">
        <v>273</v>
      </c>
      <c r="BM1253" s="230" t="s">
        <v>1842</v>
      </c>
    </row>
    <row r="1254" s="2" customFormat="1">
      <c r="A1254" s="39"/>
      <c r="B1254" s="40"/>
      <c r="C1254" s="41"/>
      <c r="D1254" s="232" t="s">
        <v>166</v>
      </c>
      <c r="E1254" s="41"/>
      <c r="F1254" s="233" t="s">
        <v>1841</v>
      </c>
      <c r="G1254" s="41"/>
      <c r="H1254" s="41"/>
      <c r="I1254" s="234"/>
      <c r="J1254" s="41"/>
      <c r="K1254" s="41"/>
      <c r="L1254" s="45"/>
      <c r="M1254" s="235"/>
      <c r="N1254" s="236"/>
      <c r="O1254" s="92"/>
      <c r="P1254" s="92"/>
      <c r="Q1254" s="92"/>
      <c r="R1254" s="92"/>
      <c r="S1254" s="92"/>
      <c r="T1254" s="93"/>
      <c r="U1254" s="39"/>
      <c r="V1254" s="39"/>
      <c r="W1254" s="39"/>
      <c r="X1254" s="39"/>
      <c r="Y1254" s="39"/>
      <c r="Z1254" s="39"/>
      <c r="AA1254" s="39"/>
      <c r="AB1254" s="39"/>
      <c r="AC1254" s="39"/>
      <c r="AD1254" s="39"/>
      <c r="AE1254" s="39"/>
      <c r="AT1254" s="18" t="s">
        <v>166</v>
      </c>
      <c r="AU1254" s="18" t="s">
        <v>164</v>
      </c>
    </row>
    <row r="1255" s="2" customFormat="1" ht="33" customHeight="1">
      <c r="A1255" s="39"/>
      <c r="B1255" s="40"/>
      <c r="C1255" s="219" t="s">
        <v>1843</v>
      </c>
      <c r="D1255" s="219" t="s">
        <v>158</v>
      </c>
      <c r="E1255" s="220" t="s">
        <v>1844</v>
      </c>
      <c r="F1255" s="221" t="s">
        <v>1845</v>
      </c>
      <c r="G1255" s="222" t="s">
        <v>991</v>
      </c>
      <c r="H1255" s="292"/>
      <c r="I1255" s="224"/>
      <c r="J1255" s="225">
        <f>ROUND(I1255*H1255,2)</f>
        <v>0</v>
      </c>
      <c r="K1255" s="221" t="s">
        <v>162</v>
      </c>
      <c r="L1255" s="45"/>
      <c r="M1255" s="226" t="s">
        <v>1</v>
      </c>
      <c r="N1255" s="227" t="s">
        <v>42</v>
      </c>
      <c r="O1255" s="92"/>
      <c r="P1255" s="228">
        <f>O1255*H1255</f>
        <v>0</v>
      </c>
      <c r="Q1255" s="228">
        <v>0</v>
      </c>
      <c r="R1255" s="228">
        <f>Q1255*H1255</f>
        <v>0</v>
      </c>
      <c r="S1255" s="228">
        <v>0</v>
      </c>
      <c r="T1255" s="229">
        <f>S1255*H1255</f>
        <v>0</v>
      </c>
      <c r="U1255" s="39"/>
      <c r="V1255" s="39"/>
      <c r="W1255" s="39"/>
      <c r="X1255" s="39"/>
      <c r="Y1255" s="39"/>
      <c r="Z1255" s="39"/>
      <c r="AA1255" s="39"/>
      <c r="AB1255" s="39"/>
      <c r="AC1255" s="39"/>
      <c r="AD1255" s="39"/>
      <c r="AE1255" s="39"/>
      <c r="AR1255" s="230" t="s">
        <v>273</v>
      </c>
      <c r="AT1255" s="230" t="s">
        <v>158</v>
      </c>
      <c r="AU1255" s="230" t="s">
        <v>164</v>
      </c>
      <c r="AY1255" s="18" t="s">
        <v>156</v>
      </c>
      <c r="BE1255" s="231">
        <f>IF(N1255="základní",J1255,0)</f>
        <v>0</v>
      </c>
      <c r="BF1255" s="231">
        <f>IF(N1255="snížená",J1255,0)</f>
        <v>0</v>
      </c>
      <c r="BG1255" s="231">
        <f>IF(N1255="zákl. přenesená",J1255,0)</f>
        <v>0</v>
      </c>
      <c r="BH1255" s="231">
        <f>IF(N1255="sníž. přenesená",J1255,0)</f>
        <v>0</v>
      </c>
      <c r="BI1255" s="231">
        <f>IF(N1255="nulová",J1255,0)</f>
        <v>0</v>
      </c>
      <c r="BJ1255" s="18" t="s">
        <v>164</v>
      </c>
      <c r="BK1255" s="231">
        <f>ROUND(I1255*H1255,2)</f>
        <v>0</v>
      </c>
      <c r="BL1255" s="18" t="s">
        <v>273</v>
      </c>
      <c r="BM1255" s="230" t="s">
        <v>1846</v>
      </c>
    </row>
    <row r="1256" s="2" customFormat="1">
      <c r="A1256" s="39"/>
      <c r="B1256" s="40"/>
      <c r="C1256" s="41"/>
      <c r="D1256" s="232" t="s">
        <v>166</v>
      </c>
      <c r="E1256" s="41"/>
      <c r="F1256" s="233" t="s">
        <v>1847</v>
      </c>
      <c r="G1256" s="41"/>
      <c r="H1256" s="41"/>
      <c r="I1256" s="234"/>
      <c r="J1256" s="41"/>
      <c r="K1256" s="41"/>
      <c r="L1256" s="45"/>
      <c r="M1256" s="235"/>
      <c r="N1256" s="236"/>
      <c r="O1256" s="92"/>
      <c r="P1256" s="92"/>
      <c r="Q1256" s="92"/>
      <c r="R1256" s="92"/>
      <c r="S1256" s="92"/>
      <c r="T1256" s="93"/>
      <c r="U1256" s="39"/>
      <c r="V1256" s="39"/>
      <c r="W1256" s="39"/>
      <c r="X1256" s="39"/>
      <c r="Y1256" s="39"/>
      <c r="Z1256" s="39"/>
      <c r="AA1256" s="39"/>
      <c r="AB1256" s="39"/>
      <c r="AC1256" s="39"/>
      <c r="AD1256" s="39"/>
      <c r="AE1256" s="39"/>
      <c r="AT1256" s="18" t="s">
        <v>166</v>
      </c>
      <c r="AU1256" s="18" t="s">
        <v>164</v>
      </c>
    </row>
    <row r="1257" s="2" customFormat="1">
      <c r="A1257" s="39"/>
      <c r="B1257" s="40"/>
      <c r="C1257" s="41"/>
      <c r="D1257" s="237" t="s">
        <v>168</v>
      </c>
      <c r="E1257" s="41"/>
      <c r="F1257" s="238" t="s">
        <v>1848</v>
      </c>
      <c r="G1257" s="41"/>
      <c r="H1257" s="41"/>
      <c r="I1257" s="234"/>
      <c r="J1257" s="41"/>
      <c r="K1257" s="41"/>
      <c r="L1257" s="45"/>
      <c r="M1257" s="235"/>
      <c r="N1257" s="236"/>
      <c r="O1257" s="92"/>
      <c r="P1257" s="92"/>
      <c r="Q1257" s="92"/>
      <c r="R1257" s="92"/>
      <c r="S1257" s="92"/>
      <c r="T1257" s="93"/>
      <c r="U1257" s="39"/>
      <c r="V1257" s="39"/>
      <c r="W1257" s="39"/>
      <c r="X1257" s="39"/>
      <c r="Y1257" s="39"/>
      <c r="Z1257" s="39"/>
      <c r="AA1257" s="39"/>
      <c r="AB1257" s="39"/>
      <c r="AC1257" s="39"/>
      <c r="AD1257" s="39"/>
      <c r="AE1257" s="39"/>
      <c r="AT1257" s="18" t="s">
        <v>168</v>
      </c>
      <c r="AU1257" s="18" t="s">
        <v>164</v>
      </c>
    </row>
    <row r="1258" s="12" customFormat="1" ht="22.8" customHeight="1">
      <c r="A1258" s="12"/>
      <c r="B1258" s="203"/>
      <c r="C1258" s="204"/>
      <c r="D1258" s="205" t="s">
        <v>75</v>
      </c>
      <c r="E1258" s="217" t="s">
        <v>1849</v>
      </c>
      <c r="F1258" s="217" t="s">
        <v>1850</v>
      </c>
      <c r="G1258" s="204"/>
      <c r="H1258" s="204"/>
      <c r="I1258" s="207"/>
      <c r="J1258" s="218">
        <f>BK1258</f>
        <v>0</v>
      </c>
      <c r="K1258" s="204"/>
      <c r="L1258" s="209"/>
      <c r="M1258" s="210"/>
      <c r="N1258" s="211"/>
      <c r="O1258" s="211"/>
      <c r="P1258" s="212">
        <f>SUM(P1259:P1326)</f>
        <v>0</v>
      </c>
      <c r="Q1258" s="211"/>
      <c r="R1258" s="212">
        <f>SUM(R1259:R1326)</f>
        <v>2.68504078</v>
      </c>
      <c r="S1258" s="211"/>
      <c r="T1258" s="213">
        <f>SUM(T1259:T1326)</f>
        <v>0</v>
      </c>
      <c r="U1258" s="12"/>
      <c r="V1258" s="12"/>
      <c r="W1258" s="12"/>
      <c r="X1258" s="12"/>
      <c r="Y1258" s="12"/>
      <c r="Z1258" s="12"/>
      <c r="AA1258" s="12"/>
      <c r="AB1258" s="12"/>
      <c r="AC1258" s="12"/>
      <c r="AD1258" s="12"/>
      <c r="AE1258" s="12"/>
      <c r="AR1258" s="214" t="s">
        <v>164</v>
      </c>
      <c r="AT1258" s="215" t="s">
        <v>75</v>
      </c>
      <c r="AU1258" s="215" t="s">
        <v>84</v>
      </c>
      <c r="AY1258" s="214" t="s">
        <v>156</v>
      </c>
      <c r="BK1258" s="216">
        <f>SUM(BK1259:BK1326)</f>
        <v>0</v>
      </c>
    </row>
    <row r="1259" s="2" customFormat="1" ht="16.5" customHeight="1">
      <c r="A1259" s="39"/>
      <c r="B1259" s="40"/>
      <c r="C1259" s="219" t="s">
        <v>1851</v>
      </c>
      <c r="D1259" s="219" t="s">
        <v>158</v>
      </c>
      <c r="E1259" s="220" t="s">
        <v>1852</v>
      </c>
      <c r="F1259" s="221" t="s">
        <v>1853</v>
      </c>
      <c r="G1259" s="222" t="s">
        <v>161</v>
      </c>
      <c r="H1259" s="223">
        <v>64.950000000000003</v>
      </c>
      <c r="I1259" s="224"/>
      <c r="J1259" s="225">
        <f>ROUND(I1259*H1259,2)</f>
        <v>0</v>
      </c>
      <c r="K1259" s="221" t="s">
        <v>162</v>
      </c>
      <c r="L1259" s="45"/>
      <c r="M1259" s="226" t="s">
        <v>1</v>
      </c>
      <c r="N1259" s="227" t="s">
        <v>42</v>
      </c>
      <c r="O1259" s="92"/>
      <c r="P1259" s="228">
        <f>O1259*H1259</f>
        <v>0</v>
      </c>
      <c r="Q1259" s="228">
        <v>0.00029999999999999997</v>
      </c>
      <c r="R1259" s="228">
        <f>Q1259*H1259</f>
        <v>0.019484999999999999</v>
      </c>
      <c r="S1259" s="228">
        <v>0</v>
      </c>
      <c r="T1259" s="229">
        <f>S1259*H1259</f>
        <v>0</v>
      </c>
      <c r="U1259" s="39"/>
      <c r="V1259" s="39"/>
      <c r="W1259" s="39"/>
      <c r="X1259" s="39"/>
      <c r="Y1259" s="39"/>
      <c r="Z1259" s="39"/>
      <c r="AA1259" s="39"/>
      <c r="AB1259" s="39"/>
      <c r="AC1259" s="39"/>
      <c r="AD1259" s="39"/>
      <c r="AE1259" s="39"/>
      <c r="AR1259" s="230" t="s">
        <v>273</v>
      </c>
      <c r="AT1259" s="230" t="s">
        <v>158</v>
      </c>
      <c r="AU1259" s="230" t="s">
        <v>164</v>
      </c>
      <c r="AY1259" s="18" t="s">
        <v>156</v>
      </c>
      <c r="BE1259" s="231">
        <f>IF(N1259="základní",J1259,0)</f>
        <v>0</v>
      </c>
      <c r="BF1259" s="231">
        <f>IF(N1259="snížená",J1259,0)</f>
        <v>0</v>
      </c>
      <c r="BG1259" s="231">
        <f>IF(N1259="zákl. přenesená",J1259,0)</f>
        <v>0</v>
      </c>
      <c r="BH1259" s="231">
        <f>IF(N1259="sníž. přenesená",J1259,0)</f>
        <v>0</v>
      </c>
      <c r="BI1259" s="231">
        <f>IF(N1259="nulová",J1259,0)</f>
        <v>0</v>
      </c>
      <c r="BJ1259" s="18" t="s">
        <v>164</v>
      </c>
      <c r="BK1259" s="231">
        <f>ROUND(I1259*H1259,2)</f>
        <v>0</v>
      </c>
      <c r="BL1259" s="18" t="s">
        <v>273</v>
      </c>
      <c r="BM1259" s="230" t="s">
        <v>1854</v>
      </c>
    </row>
    <row r="1260" s="2" customFormat="1">
      <c r="A1260" s="39"/>
      <c r="B1260" s="40"/>
      <c r="C1260" s="41"/>
      <c r="D1260" s="232" t="s">
        <v>166</v>
      </c>
      <c r="E1260" s="41"/>
      <c r="F1260" s="233" t="s">
        <v>1855</v>
      </c>
      <c r="G1260" s="41"/>
      <c r="H1260" s="41"/>
      <c r="I1260" s="234"/>
      <c r="J1260" s="41"/>
      <c r="K1260" s="41"/>
      <c r="L1260" s="45"/>
      <c r="M1260" s="235"/>
      <c r="N1260" s="236"/>
      <c r="O1260" s="92"/>
      <c r="P1260" s="92"/>
      <c r="Q1260" s="92"/>
      <c r="R1260" s="92"/>
      <c r="S1260" s="92"/>
      <c r="T1260" s="93"/>
      <c r="U1260" s="39"/>
      <c r="V1260" s="39"/>
      <c r="W1260" s="39"/>
      <c r="X1260" s="39"/>
      <c r="Y1260" s="39"/>
      <c r="Z1260" s="39"/>
      <c r="AA1260" s="39"/>
      <c r="AB1260" s="39"/>
      <c r="AC1260" s="39"/>
      <c r="AD1260" s="39"/>
      <c r="AE1260" s="39"/>
      <c r="AT1260" s="18" t="s">
        <v>166</v>
      </c>
      <c r="AU1260" s="18" t="s">
        <v>164</v>
      </c>
    </row>
    <row r="1261" s="2" customFormat="1">
      <c r="A1261" s="39"/>
      <c r="B1261" s="40"/>
      <c r="C1261" s="41"/>
      <c r="D1261" s="237" t="s">
        <v>168</v>
      </c>
      <c r="E1261" s="41"/>
      <c r="F1261" s="238" t="s">
        <v>1856</v>
      </c>
      <c r="G1261" s="41"/>
      <c r="H1261" s="41"/>
      <c r="I1261" s="234"/>
      <c r="J1261" s="41"/>
      <c r="K1261" s="41"/>
      <c r="L1261" s="45"/>
      <c r="M1261" s="235"/>
      <c r="N1261" s="236"/>
      <c r="O1261" s="92"/>
      <c r="P1261" s="92"/>
      <c r="Q1261" s="92"/>
      <c r="R1261" s="92"/>
      <c r="S1261" s="92"/>
      <c r="T1261" s="93"/>
      <c r="U1261" s="39"/>
      <c r="V1261" s="39"/>
      <c r="W1261" s="39"/>
      <c r="X1261" s="39"/>
      <c r="Y1261" s="39"/>
      <c r="Z1261" s="39"/>
      <c r="AA1261" s="39"/>
      <c r="AB1261" s="39"/>
      <c r="AC1261" s="39"/>
      <c r="AD1261" s="39"/>
      <c r="AE1261" s="39"/>
      <c r="AT1261" s="18" t="s">
        <v>168</v>
      </c>
      <c r="AU1261" s="18" t="s">
        <v>164</v>
      </c>
    </row>
    <row r="1262" s="2" customFormat="1" ht="21.75" customHeight="1">
      <c r="A1262" s="39"/>
      <c r="B1262" s="40"/>
      <c r="C1262" s="219" t="s">
        <v>1857</v>
      </c>
      <c r="D1262" s="219" t="s">
        <v>158</v>
      </c>
      <c r="E1262" s="220" t="s">
        <v>1858</v>
      </c>
      <c r="F1262" s="221" t="s">
        <v>1859</v>
      </c>
      <c r="G1262" s="222" t="s">
        <v>161</v>
      </c>
      <c r="H1262" s="223">
        <v>64.950000000000003</v>
      </c>
      <c r="I1262" s="224"/>
      <c r="J1262" s="225">
        <f>ROUND(I1262*H1262,2)</f>
        <v>0</v>
      </c>
      <c r="K1262" s="221" t="s">
        <v>162</v>
      </c>
      <c r="L1262" s="45"/>
      <c r="M1262" s="226" t="s">
        <v>1</v>
      </c>
      <c r="N1262" s="227" t="s">
        <v>42</v>
      </c>
      <c r="O1262" s="92"/>
      <c r="P1262" s="228">
        <f>O1262*H1262</f>
        <v>0</v>
      </c>
      <c r="Q1262" s="228">
        <v>0.0045500000000000002</v>
      </c>
      <c r="R1262" s="228">
        <f>Q1262*H1262</f>
        <v>0.29552250000000002</v>
      </c>
      <c r="S1262" s="228">
        <v>0</v>
      </c>
      <c r="T1262" s="229">
        <f>S1262*H1262</f>
        <v>0</v>
      </c>
      <c r="U1262" s="39"/>
      <c r="V1262" s="39"/>
      <c r="W1262" s="39"/>
      <c r="X1262" s="39"/>
      <c r="Y1262" s="39"/>
      <c r="Z1262" s="39"/>
      <c r="AA1262" s="39"/>
      <c r="AB1262" s="39"/>
      <c r="AC1262" s="39"/>
      <c r="AD1262" s="39"/>
      <c r="AE1262" s="39"/>
      <c r="AR1262" s="230" t="s">
        <v>273</v>
      </c>
      <c r="AT1262" s="230" t="s">
        <v>158</v>
      </c>
      <c r="AU1262" s="230" t="s">
        <v>164</v>
      </c>
      <c r="AY1262" s="18" t="s">
        <v>156</v>
      </c>
      <c r="BE1262" s="231">
        <f>IF(N1262="základní",J1262,0)</f>
        <v>0</v>
      </c>
      <c r="BF1262" s="231">
        <f>IF(N1262="snížená",J1262,0)</f>
        <v>0</v>
      </c>
      <c r="BG1262" s="231">
        <f>IF(N1262="zákl. přenesená",J1262,0)</f>
        <v>0</v>
      </c>
      <c r="BH1262" s="231">
        <f>IF(N1262="sníž. přenesená",J1262,0)</f>
        <v>0</v>
      </c>
      <c r="BI1262" s="231">
        <f>IF(N1262="nulová",J1262,0)</f>
        <v>0</v>
      </c>
      <c r="BJ1262" s="18" t="s">
        <v>164</v>
      </c>
      <c r="BK1262" s="231">
        <f>ROUND(I1262*H1262,2)</f>
        <v>0</v>
      </c>
      <c r="BL1262" s="18" t="s">
        <v>273</v>
      </c>
      <c r="BM1262" s="230" t="s">
        <v>1860</v>
      </c>
    </row>
    <row r="1263" s="2" customFormat="1">
      <c r="A1263" s="39"/>
      <c r="B1263" s="40"/>
      <c r="C1263" s="41"/>
      <c r="D1263" s="232" t="s">
        <v>166</v>
      </c>
      <c r="E1263" s="41"/>
      <c r="F1263" s="233" t="s">
        <v>1861</v>
      </c>
      <c r="G1263" s="41"/>
      <c r="H1263" s="41"/>
      <c r="I1263" s="234"/>
      <c r="J1263" s="41"/>
      <c r="K1263" s="41"/>
      <c r="L1263" s="45"/>
      <c r="M1263" s="235"/>
      <c r="N1263" s="236"/>
      <c r="O1263" s="92"/>
      <c r="P1263" s="92"/>
      <c r="Q1263" s="92"/>
      <c r="R1263" s="92"/>
      <c r="S1263" s="92"/>
      <c r="T1263" s="93"/>
      <c r="U1263" s="39"/>
      <c r="V1263" s="39"/>
      <c r="W1263" s="39"/>
      <c r="X1263" s="39"/>
      <c r="Y1263" s="39"/>
      <c r="Z1263" s="39"/>
      <c r="AA1263" s="39"/>
      <c r="AB1263" s="39"/>
      <c r="AC1263" s="39"/>
      <c r="AD1263" s="39"/>
      <c r="AE1263" s="39"/>
      <c r="AT1263" s="18" t="s">
        <v>166</v>
      </c>
      <c r="AU1263" s="18" t="s">
        <v>164</v>
      </c>
    </row>
    <row r="1264" s="2" customFormat="1">
      <c r="A1264" s="39"/>
      <c r="B1264" s="40"/>
      <c r="C1264" s="41"/>
      <c r="D1264" s="237" t="s">
        <v>168</v>
      </c>
      <c r="E1264" s="41"/>
      <c r="F1264" s="238" t="s">
        <v>1862</v>
      </c>
      <c r="G1264" s="41"/>
      <c r="H1264" s="41"/>
      <c r="I1264" s="234"/>
      <c r="J1264" s="41"/>
      <c r="K1264" s="41"/>
      <c r="L1264" s="45"/>
      <c r="M1264" s="235"/>
      <c r="N1264" s="236"/>
      <c r="O1264" s="92"/>
      <c r="P1264" s="92"/>
      <c r="Q1264" s="92"/>
      <c r="R1264" s="92"/>
      <c r="S1264" s="92"/>
      <c r="T1264" s="93"/>
      <c r="U1264" s="39"/>
      <c r="V1264" s="39"/>
      <c r="W1264" s="39"/>
      <c r="X1264" s="39"/>
      <c r="Y1264" s="39"/>
      <c r="Z1264" s="39"/>
      <c r="AA1264" s="39"/>
      <c r="AB1264" s="39"/>
      <c r="AC1264" s="39"/>
      <c r="AD1264" s="39"/>
      <c r="AE1264" s="39"/>
      <c r="AT1264" s="18" t="s">
        <v>168</v>
      </c>
      <c r="AU1264" s="18" t="s">
        <v>164</v>
      </c>
    </row>
    <row r="1265" s="2" customFormat="1" ht="24.15" customHeight="1">
      <c r="A1265" s="39"/>
      <c r="B1265" s="40"/>
      <c r="C1265" s="219" t="s">
        <v>1863</v>
      </c>
      <c r="D1265" s="219" t="s">
        <v>158</v>
      </c>
      <c r="E1265" s="220" t="s">
        <v>1864</v>
      </c>
      <c r="F1265" s="221" t="s">
        <v>1865</v>
      </c>
      <c r="G1265" s="222" t="s">
        <v>256</v>
      </c>
      <c r="H1265" s="223">
        <v>3</v>
      </c>
      <c r="I1265" s="224"/>
      <c r="J1265" s="225">
        <f>ROUND(I1265*H1265,2)</f>
        <v>0</v>
      </c>
      <c r="K1265" s="221" t="s">
        <v>162</v>
      </c>
      <c r="L1265" s="45"/>
      <c r="M1265" s="226" t="s">
        <v>1</v>
      </c>
      <c r="N1265" s="227" t="s">
        <v>42</v>
      </c>
      <c r="O1265" s="92"/>
      <c r="P1265" s="228">
        <f>O1265*H1265</f>
        <v>0</v>
      </c>
      <c r="Q1265" s="228">
        <v>0.00020000000000000001</v>
      </c>
      <c r="R1265" s="228">
        <f>Q1265*H1265</f>
        <v>0.00060000000000000006</v>
      </c>
      <c r="S1265" s="228">
        <v>0</v>
      </c>
      <c r="T1265" s="229">
        <f>S1265*H1265</f>
        <v>0</v>
      </c>
      <c r="U1265" s="39"/>
      <c r="V1265" s="39"/>
      <c r="W1265" s="39"/>
      <c r="X1265" s="39"/>
      <c r="Y1265" s="39"/>
      <c r="Z1265" s="39"/>
      <c r="AA1265" s="39"/>
      <c r="AB1265" s="39"/>
      <c r="AC1265" s="39"/>
      <c r="AD1265" s="39"/>
      <c r="AE1265" s="39"/>
      <c r="AR1265" s="230" t="s">
        <v>273</v>
      </c>
      <c r="AT1265" s="230" t="s">
        <v>158</v>
      </c>
      <c r="AU1265" s="230" t="s">
        <v>164</v>
      </c>
      <c r="AY1265" s="18" t="s">
        <v>156</v>
      </c>
      <c r="BE1265" s="231">
        <f>IF(N1265="základní",J1265,0)</f>
        <v>0</v>
      </c>
      <c r="BF1265" s="231">
        <f>IF(N1265="snížená",J1265,0)</f>
        <v>0</v>
      </c>
      <c r="BG1265" s="231">
        <f>IF(N1265="zákl. přenesená",J1265,0)</f>
        <v>0</v>
      </c>
      <c r="BH1265" s="231">
        <f>IF(N1265="sníž. přenesená",J1265,0)</f>
        <v>0</v>
      </c>
      <c r="BI1265" s="231">
        <f>IF(N1265="nulová",J1265,0)</f>
        <v>0</v>
      </c>
      <c r="BJ1265" s="18" t="s">
        <v>164</v>
      </c>
      <c r="BK1265" s="231">
        <f>ROUND(I1265*H1265,2)</f>
        <v>0</v>
      </c>
      <c r="BL1265" s="18" t="s">
        <v>273</v>
      </c>
      <c r="BM1265" s="230" t="s">
        <v>1866</v>
      </c>
    </row>
    <row r="1266" s="2" customFormat="1">
      <c r="A1266" s="39"/>
      <c r="B1266" s="40"/>
      <c r="C1266" s="41"/>
      <c r="D1266" s="232" t="s">
        <v>166</v>
      </c>
      <c r="E1266" s="41"/>
      <c r="F1266" s="233" t="s">
        <v>1867</v>
      </c>
      <c r="G1266" s="41"/>
      <c r="H1266" s="41"/>
      <c r="I1266" s="234"/>
      <c r="J1266" s="41"/>
      <c r="K1266" s="41"/>
      <c r="L1266" s="45"/>
      <c r="M1266" s="235"/>
      <c r="N1266" s="236"/>
      <c r="O1266" s="92"/>
      <c r="P1266" s="92"/>
      <c r="Q1266" s="92"/>
      <c r="R1266" s="92"/>
      <c r="S1266" s="92"/>
      <c r="T1266" s="93"/>
      <c r="U1266" s="39"/>
      <c r="V1266" s="39"/>
      <c r="W1266" s="39"/>
      <c r="X1266" s="39"/>
      <c r="Y1266" s="39"/>
      <c r="Z1266" s="39"/>
      <c r="AA1266" s="39"/>
      <c r="AB1266" s="39"/>
      <c r="AC1266" s="39"/>
      <c r="AD1266" s="39"/>
      <c r="AE1266" s="39"/>
      <c r="AT1266" s="18" t="s">
        <v>166</v>
      </c>
      <c r="AU1266" s="18" t="s">
        <v>164</v>
      </c>
    </row>
    <row r="1267" s="2" customFormat="1">
      <c r="A1267" s="39"/>
      <c r="B1267" s="40"/>
      <c r="C1267" s="41"/>
      <c r="D1267" s="237" t="s">
        <v>168</v>
      </c>
      <c r="E1267" s="41"/>
      <c r="F1267" s="238" t="s">
        <v>1868</v>
      </c>
      <c r="G1267" s="41"/>
      <c r="H1267" s="41"/>
      <c r="I1267" s="234"/>
      <c r="J1267" s="41"/>
      <c r="K1267" s="41"/>
      <c r="L1267" s="45"/>
      <c r="M1267" s="235"/>
      <c r="N1267" s="236"/>
      <c r="O1267" s="92"/>
      <c r="P1267" s="92"/>
      <c r="Q1267" s="92"/>
      <c r="R1267" s="92"/>
      <c r="S1267" s="92"/>
      <c r="T1267" s="93"/>
      <c r="U1267" s="39"/>
      <c r="V1267" s="39"/>
      <c r="W1267" s="39"/>
      <c r="X1267" s="39"/>
      <c r="Y1267" s="39"/>
      <c r="Z1267" s="39"/>
      <c r="AA1267" s="39"/>
      <c r="AB1267" s="39"/>
      <c r="AC1267" s="39"/>
      <c r="AD1267" s="39"/>
      <c r="AE1267" s="39"/>
      <c r="AT1267" s="18" t="s">
        <v>168</v>
      </c>
      <c r="AU1267" s="18" t="s">
        <v>164</v>
      </c>
    </row>
    <row r="1268" s="13" customFormat="1">
      <c r="A1268" s="13"/>
      <c r="B1268" s="239"/>
      <c r="C1268" s="240"/>
      <c r="D1268" s="232" t="s">
        <v>170</v>
      </c>
      <c r="E1268" s="241" t="s">
        <v>1</v>
      </c>
      <c r="F1268" s="242" t="s">
        <v>1869</v>
      </c>
      <c r="G1268" s="240"/>
      <c r="H1268" s="243">
        <v>3</v>
      </c>
      <c r="I1268" s="244"/>
      <c r="J1268" s="240"/>
      <c r="K1268" s="240"/>
      <c r="L1268" s="245"/>
      <c r="M1268" s="246"/>
      <c r="N1268" s="247"/>
      <c r="O1268" s="247"/>
      <c r="P1268" s="247"/>
      <c r="Q1268" s="247"/>
      <c r="R1268" s="247"/>
      <c r="S1268" s="247"/>
      <c r="T1268" s="248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49" t="s">
        <v>170</v>
      </c>
      <c r="AU1268" s="249" t="s">
        <v>164</v>
      </c>
      <c r="AV1268" s="13" t="s">
        <v>164</v>
      </c>
      <c r="AW1268" s="13" t="s">
        <v>33</v>
      </c>
      <c r="AX1268" s="13" t="s">
        <v>76</v>
      </c>
      <c r="AY1268" s="249" t="s">
        <v>156</v>
      </c>
    </row>
    <row r="1269" s="14" customFormat="1">
      <c r="A1269" s="14"/>
      <c r="B1269" s="250"/>
      <c r="C1269" s="251"/>
      <c r="D1269" s="232" t="s">
        <v>170</v>
      </c>
      <c r="E1269" s="252" t="s">
        <v>1</v>
      </c>
      <c r="F1269" s="253" t="s">
        <v>172</v>
      </c>
      <c r="G1269" s="251"/>
      <c r="H1269" s="254">
        <v>3</v>
      </c>
      <c r="I1269" s="255"/>
      <c r="J1269" s="251"/>
      <c r="K1269" s="251"/>
      <c r="L1269" s="256"/>
      <c r="M1269" s="257"/>
      <c r="N1269" s="258"/>
      <c r="O1269" s="258"/>
      <c r="P1269" s="258"/>
      <c r="Q1269" s="258"/>
      <c r="R1269" s="258"/>
      <c r="S1269" s="258"/>
      <c r="T1269" s="259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60" t="s">
        <v>170</v>
      </c>
      <c r="AU1269" s="260" t="s">
        <v>164</v>
      </c>
      <c r="AV1269" s="14" t="s">
        <v>163</v>
      </c>
      <c r="AW1269" s="14" t="s">
        <v>33</v>
      </c>
      <c r="AX1269" s="14" t="s">
        <v>84</v>
      </c>
      <c r="AY1269" s="260" t="s">
        <v>156</v>
      </c>
    </row>
    <row r="1270" s="2" customFormat="1" ht="16.5" customHeight="1">
      <c r="A1270" s="39"/>
      <c r="B1270" s="40"/>
      <c r="C1270" s="261" t="s">
        <v>1870</v>
      </c>
      <c r="D1270" s="261" t="s">
        <v>241</v>
      </c>
      <c r="E1270" s="262" t="s">
        <v>1871</v>
      </c>
      <c r="F1270" s="263" t="s">
        <v>1872</v>
      </c>
      <c r="G1270" s="264" t="s">
        <v>256</v>
      </c>
      <c r="H1270" s="265">
        <v>3</v>
      </c>
      <c r="I1270" s="266"/>
      <c r="J1270" s="267">
        <f>ROUND(I1270*H1270,2)</f>
        <v>0</v>
      </c>
      <c r="K1270" s="263" t="s">
        <v>162</v>
      </c>
      <c r="L1270" s="268"/>
      <c r="M1270" s="269" t="s">
        <v>1</v>
      </c>
      <c r="N1270" s="270" t="s">
        <v>42</v>
      </c>
      <c r="O1270" s="92"/>
      <c r="P1270" s="228">
        <f>O1270*H1270</f>
        <v>0</v>
      </c>
      <c r="Q1270" s="228">
        <v>0.00016000000000000001</v>
      </c>
      <c r="R1270" s="228">
        <f>Q1270*H1270</f>
        <v>0.00048000000000000007</v>
      </c>
      <c r="S1270" s="228">
        <v>0</v>
      </c>
      <c r="T1270" s="229">
        <f>S1270*H1270</f>
        <v>0</v>
      </c>
      <c r="U1270" s="39"/>
      <c r="V1270" s="39"/>
      <c r="W1270" s="39"/>
      <c r="X1270" s="39"/>
      <c r="Y1270" s="39"/>
      <c r="Z1270" s="39"/>
      <c r="AA1270" s="39"/>
      <c r="AB1270" s="39"/>
      <c r="AC1270" s="39"/>
      <c r="AD1270" s="39"/>
      <c r="AE1270" s="39"/>
      <c r="AR1270" s="230" t="s">
        <v>387</v>
      </c>
      <c r="AT1270" s="230" t="s">
        <v>241</v>
      </c>
      <c r="AU1270" s="230" t="s">
        <v>164</v>
      </c>
      <c r="AY1270" s="18" t="s">
        <v>156</v>
      </c>
      <c r="BE1270" s="231">
        <f>IF(N1270="základní",J1270,0)</f>
        <v>0</v>
      </c>
      <c r="BF1270" s="231">
        <f>IF(N1270="snížená",J1270,0)</f>
        <v>0</v>
      </c>
      <c r="BG1270" s="231">
        <f>IF(N1270="zákl. přenesená",J1270,0)</f>
        <v>0</v>
      </c>
      <c r="BH1270" s="231">
        <f>IF(N1270="sníž. přenesená",J1270,0)</f>
        <v>0</v>
      </c>
      <c r="BI1270" s="231">
        <f>IF(N1270="nulová",J1270,0)</f>
        <v>0</v>
      </c>
      <c r="BJ1270" s="18" t="s">
        <v>164</v>
      </c>
      <c r="BK1270" s="231">
        <f>ROUND(I1270*H1270,2)</f>
        <v>0</v>
      </c>
      <c r="BL1270" s="18" t="s">
        <v>273</v>
      </c>
      <c r="BM1270" s="230" t="s">
        <v>1873</v>
      </c>
    </row>
    <row r="1271" s="2" customFormat="1">
      <c r="A1271" s="39"/>
      <c r="B1271" s="40"/>
      <c r="C1271" s="41"/>
      <c r="D1271" s="232" t="s">
        <v>166</v>
      </c>
      <c r="E1271" s="41"/>
      <c r="F1271" s="233" t="s">
        <v>1872</v>
      </c>
      <c r="G1271" s="41"/>
      <c r="H1271" s="41"/>
      <c r="I1271" s="234"/>
      <c r="J1271" s="41"/>
      <c r="K1271" s="41"/>
      <c r="L1271" s="45"/>
      <c r="M1271" s="235"/>
      <c r="N1271" s="236"/>
      <c r="O1271" s="92"/>
      <c r="P1271" s="92"/>
      <c r="Q1271" s="92"/>
      <c r="R1271" s="92"/>
      <c r="S1271" s="92"/>
      <c r="T1271" s="93"/>
      <c r="U1271" s="39"/>
      <c r="V1271" s="39"/>
      <c r="W1271" s="39"/>
      <c r="X1271" s="39"/>
      <c r="Y1271" s="39"/>
      <c r="Z1271" s="39"/>
      <c r="AA1271" s="39"/>
      <c r="AB1271" s="39"/>
      <c r="AC1271" s="39"/>
      <c r="AD1271" s="39"/>
      <c r="AE1271" s="39"/>
      <c r="AT1271" s="18" t="s">
        <v>166</v>
      </c>
      <c r="AU1271" s="18" t="s">
        <v>164</v>
      </c>
    </row>
    <row r="1272" s="13" customFormat="1">
      <c r="A1272" s="13"/>
      <c r="B1272" s="239"/>
      <c r="C1272" s="240"/>
      <c r="D1272" s="232" t="s">
        <v>170</v>
      </c>
      <c r="E1272" s="240"/>
      <c r="F1272" s="242" t="s">
        <v>1874</v>
      </c>
      <c r="G1272" s="240"/>
      <c r="H1272" s="243">
        <v>3</v>
      </c>
      <c r="I1272" s="244"/>
      <c r="J1272" s="240"/>
      <c r="K1272" s="240"/>
      <c r="L1272" s="245"/>
      <c r="M1272" s="246"/>
      <c r="N1272" s="247"/>
      <c r="O1272" s="247"/>
      <c r="P1272" s="247"/>
      <c r="Q1272" s="247"/>
      <c r="R1272" s="247"/>
      <c r="S1272" s="247"/>
      <c r="T1272" s="248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49" t="s">
        <v>170</v>
      </c>
      <c r="AU1272" s="249" t="s">
        <v>164</v>
      </c>
      <c r="AV1272" s="13" t="s">
        <v>164</v>
      </c>
      <c r="AW1272" s="13" t="s">
        <v>4</v>
      </c>
      <c r="AX1272" s="13" t="s">
        <v>84</v>
      </c>
      <c r="AY1272" s="249" t="s">
        <v>156</v>
      </c>
    </row>
    <row r="1273" s="2" customFormat="1" ht="33" customHeight="1">
      <c r="A1273" s="39"/>
      <c r="B1273" s="40"/>
      <c r="C1273" s="219" t="s">
        <v>1875</v>
      </c>
      <c r="D1273" s="219" t="s">
        <v>158</v>
      </c>
      <c r="E1273" s="220" t="s">
        <v>1876</v>
      </c>
      <c r="F1273" s="221" t="s">
        <v>1877</v>
      </c>
      <c r="G1273" s="222" t="s">
        <v>256</v>
      </c>
      <c r="H1273" s="223">
        <v>26.16</v>
      </c>
      <c r="I1273" s="224"/>
      <c r="J1273" s="225">
        <f>ROUND(I1273*H1273,2)</f>
        <v>0</v>
      </c>
      <c r="K1273" s="221" t="s">
        <v>162</v>
      </c>
      <c r="L1273" s="45"/>
      <c r="M1273" s="226" t="s">
        <v>1</v>
      </c>
      <c r="N1273" s="227" t="s">
        <v>42</v>
      </c>
      <c r="O1273" s="92"/>
      <c r="P1273" s="228">
        <f>O1273*H1273</f>
        <v>0</v>
      </c>
      <c r="Q1273" s="228">
        <v>0.00042999999999999999</v>
      </c>
      <c r="R1273" s="228">
        <f>Q1273*H1273</f>
        <v>0.0112488</v>
      </c>
      <c r="S1273" s="228">
        <v>0</v>
      </c>
      <c r="T1273" s="229">
        <f>S1273*H1273</f>
        <v>0</v>
      </c>
      <c r="U1273" s="39"/>
      <c r="V1273" s="39"/>
      <c r="W1273" s="39"/>
      <c r="X1273" s="39"/>
      <c r="Y1273" s="39"/>
      <c r="Z1273" s="39"/>
      <c r="AA1273" s="39"/>
      <c r="AB1273" s="39"/>
      <c r="AC1273" s="39"/>
      <c r="AD1273" s="39"/>
      <c r="AE1273" s="39"/>
      <c r="AR1273" s="230" t="s">
        <v>273</v>
      </c>
      <c r="AT1273" s="230" t="s">
        <v>158</v>
      </c>
      <c r="AU1273" s="230" t="s">
        <v>164</v>
      </c>
      <c r="AY1273" s="18" t="s">
        <v>156</v>
      </c>
      <c r="BE1273" s="231">
        <f>IF(N1273="základní",J1273,0)</f>
        <v>0</v>
      </c>
      <c r="BF1273" s="231">
        <f>IF(N1273="snížená",J1273,0)</f>
        <v>0</v>
      </c>
      <c r="BG1273" s="231">
        <f>IF(N1273="zákl. přenesená",J1273,0)</f>
        <v>0</v>
      </c>
      <c r="BH1273" s="231">
        <f>IF(N1273="sníž. přenesená",J1273,0)</f>
        <v>0</v>
      </c>
      <c r="BI1273" s="231">
        <f>IF(N1273="nulová",J1273,0)</f>
        <v>0</v>
      </c>
      <c r="BJ1273" s="18" t="s">
        <v>164</v>
      </c>
      <c r="BK1273" s="231">
        <f>ROUND(I1273*H1273,2)</f>
        <v>0</v>
      </c>
      <c r="BL1273" s="18" t="s">
        <v>273</v>
      </c>
      <c r="BM1273" s="230" t="s">
        <v>1878</v>
      </c>
    </row>
    <row r="1274" s="2" customFormat="1">
      <c r="A1274" s="39"/>
      <c r="B1274" s="40"/>
      <c r="C1274" s="41"/>
      <c r="D1274" s="232" t="s">
        <v>166</v>
      </c>
      <c r="E1274" s="41"/>
      <c r="F1274" s="233" t="s">
        <v>1879</v>
      </c>
      <c r="G1274" s="41"/>
      <c r="H1274" s="41"/>
      <c r="I1274" s="234"/>
      <c r="J1274" s="41"/>
      <c r="K1274" s="41"/>
      <c r="L1274" s="45"/>
      <c r="M1274" s="235"/>
      <c r="N1274" s="236"/>
      <c r="O1274" s="92"/>
      <c r="P1274" s="92"/>
      <c r="Q1274" s="92"/>
      <c r="R1274" s="92"/>
      <c r="S1274" s="92"/>
      <c r="T1274" s="93"/>
      <c r="U1274" s="39"/>
      <c r="V1274" s="39"/>
      <c r="W1274" s="39"/>
      <c r="X1274" s="39"/>
      <c r="Y1274" s="39"/>
      <c r="Z1274" s="39"/>
      <c r="AA1274" s="39"/>
      <c r="AB1274" s="39"/>
      <c r="AC1274" s="39"/>
      <c r="AD1274" s="39"/>
      <c r="AE1274" s="39"/>
      <c r="AT1274" s="18" t="s">
        <v>166</v>
      </c>
      <c r="AU1274" s="18" t="s">
        <v>164</v>
      </c>
    </row>
    <row r="1275" s="2" customFormat="1">
      <c r="A1275" s="39"/>
      <c r="B1275" s="40"/>
      <c r="C1275" s="41"/>
      <c r="D1275" s="237" t="s">
        <v>168</v>
      </c>
      <c r="E1275" s="41"/>
      <c r="F1275" s="238" t="s">
        <v>1880</v>
      </c>
      <c r="G1275" s="41"/>
      <c r="H1275" s="41"/>
      <c r="I1275" s="234"/>
      <c r="J1275" s="41"/>
      <c r="K1275" s="41"/>
      <c r="L1275" s="45"/>
      <c r="M1275" s="235"/>
      <c r="N1275" s="236"/>
      <c r="O1275" s="92"/>
      <c r="P1275" s="92"/>
      <c r="Q1275" s="92"/>
      <c r="R1275" s="92"/>
      <c r="S1275" s="92"/>
      <c r="T1275" s="93"/>
      <c r="U1275" s="39"/>
      <c r="V1275" s="39"/>
      <c r="W1275" s="39"/>
      <c r="X1275" s="39"/>
      <c r="Y1275" s="39"/>
      <c r="Z1275" s="39"/>
      <c r="AA1275" s="39"/>
      <c r="AB1275" s="39"/>
      <c r="AC1275" s="39"/>
      <c r="AD1275" s="39"/>
      <c r="AE1275" s="39"/>
      <c r="AT1275" s="18" t="s">
        <v>168</v>
      </c>
      <c r="AU1275" s="18" t="s">
        <v>164</v>
      </c>
    </row>
    <row r="1276" s="13" customFormat="1">
      <c r="A1276" s="13"/>
      <c r="B1276" s="239"/>
      <c r="C1276" s="240"/>
      <c r="D1276" s="232" t="s">
        <v>170</v>
      </c>
      <c r="E1276" s="241" t="s">
        <v>1</v>
      </c>
      <c r="F1276" s="242" t="s">
        <v>1881</v>
      </c>
      <c r="G1276" s="240"/>
      <c r="H1276" s="243">
        <v>7.1799999999999997</v>
      </c>
      <c r="I1276" s="244"/>
      <c r="J1276" s="240"/>
      <c r="K1276" s="240"/>
      <c r="L1276" s="245"/>
      <c r="M1276" s="246"/>
      <c r="N1276" s="247"/>
      <c r="O1276" s="247"/>
      <c r="P1276" s="247"/>
      <c r="Q1276" s="247"/>
      <c r="R1276" s="247"/>
      <c r="S1276" s="247"/>
      <c r="T1276" s="248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49" t="s">
        <v>170</v>
      </c>
      <c r="AU1276" s="249" t="s">
        <v>164</v>
      </c>
      <c r="AV1276" s="13" t="s">
        <v>164</v>
      </c>
      <c r="AW1276" s="13" t="s">
        <v>33</v>
      </c>
      <c r="AX1276" s="13" t="s">
        <v>76</v>
      </c>
      <c r="AY1276" s="249" t="s">
        <v>156</v>
      </c>
    </row>
    <row r="1277" s="13" customFormat="1">
      <c r="A1277" s="13"/>
      <c r="B1277" s="239"/>
      <c r="C1277" s="240"/>
      <c r="D1277" s="232" t="s">
        <v>170</v>
      </c>
      <c r="E1277" s="241" t="s">
        <v>1</v>
      </c>
      <c r="F1277" s="242" t="s">
        <v>1882</v>
      </c>
      <c r="G1277" s="240"/>
      <c r="H1277" s="243">
        <v>18.98</v>
      </c>
      <c r="I1277" s="244"/>
      <c r="J1277" s="240"/>
      <c r="K1277" s="240"/>
      <c r="L1277" s="245"/>
      <c r="M1277" s="246"/>
      <c r="N1277" s="247"/>
      <c r="O1277" s="247"/>
      <c r="P1277" s="247"/>
      <c r="Q1277" s="247"/>
      <c r="R1277" s="247"/>
      <c r="S1277" s="247"/>
      <c r="T1277" s="248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49" t="s">
        <v>170</v>
      </c>
      <c r="AU1277" s="249" t="s">
        <v>164</v>
      </c>
      <c r="AV1277" s="13" t="s">
        <v>164</v>
      </c>
      <c r="AW1277" s="13" t="s">
        <v>33</v>
      </c>
      <c r="AX1277" s="13" t="s">
        <v>76</v>
      </c>
      <c r="AY1277" s="249" t="s">
        <v>156</v>
      </c>
    </row>
    <row r="1278" s="14" customFormat="1">
      <c r="A1278" s="14"/>
      <c r="B1278" s="250"/>
      <c r="C1278" s="251"/>
      <c r="D1278" s="232" t="s">
        <v>170</v>
      </c>
      <c r="E1278" s="252" t="s">
        <v>1</v>
      </c>
      <c r="F1278" s="253" t="s">
        <v>172</v>
      </c>
      <c r="G1278" s="251"/>
      <c r="H1278" s="254">
        <v>26.16</v>
      </c>
      <c r="I1278" s="255"/>
      <c r="J1278" s="251"/>
      <c r="K1278" s="251"/>
      <c r="L1278" s="256"/>
      <c r="M1278" s="257"/>
      <c r="N1278" s="258"/>
      <c r="O1278" s="258"/>
      <c r="P1278" s="258"/>
      <c r="Q1278" s="258"/>
      <c r="R1278" s="258"/>
      <c r="S1278" s="258"/>
      <c r="T1278" s="259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60" t="s">
        <v>170</v>
      </c>
      <c r="AU1278" s="260" t="s">
        <v>164</v>
      </c>
      <c r="AV1278" s="14" t="s">
        <v>163</v>
      </c>
      <c r="AW1278" s="14" t="s">
        <v>33</v>
      </c>
      <c r="AX1278" s="14" t="s">
        <v>84</v>
      </c>
      <c r="AY1278" s="260" t="s">
        <v>156</v>
      </c>
    </row>
    <row r="1279" s="2" customFormat="1" ht="24.15" customHeight="1">
      <c r="A1279" s="39"/>
      <c r="B1279" s="40"/>
      <c r="C1279" s="261" t="s">
        <v>1883</v>
      </c>
      <c r="D1279" s="261" t="s">
        <v>241</v>
      </c>
      <c r="E1279" s="262" t="s">
        <v>1884</v>
      </c>
      <c r="F1279" s="263" t="s">
        <v>1885</v>
      </c>
      <c r="G1279" s="264" t="s">
        <v>256</v>
      </c>
      <c r="H1279" s="265">
        <v>28.776</v>
      </c>
      <c r="I1279" s="266"/>
      <c r="J1279" s="267">
        <f>ROUND(I1279*H1279,2)</f>
        <v>0</v>
      </c>
      <c r="K1279" s="263" t="s">
        <v>162</v>
      </c>
      <c r="L1279" s="268"/>
      <c r="M1279" s="269" t="s">
        <v>1</v>
      </c>
      <c r="N1279" s="270" t="s">
        <v>42</v>
      </c>
      <c r="O1279" s="92"/>
      <c r="P1279" s="228">
        <f>O1279*H1279</f>
        <v>0</v>
      </c>
      <c r="Q1279" s="228">
        <v>0.00198</v>
      </c>
      <c r="R1279" s="228">
        <f>Q1279*H1279</f>
        <v>0.056976479999999996</v>
      </c>
      <c r="S1279" s="228">
        <v>0</v>
      </c>
      <c r="T1279" s="229">
        <f>S1279*H1279</f>
        <v>0</v>
      </c>
      <c r="U1279" s="39"/>
      <c r="V1279" s="39"/>
      <c r="W1279" s="39"/>
      <c r="X1279" s="39"/>
      <c r="Y1279" s="39"/>
      <c r="Z1279" s="39"/>
      <c r="AA1279" s="39"/>
      <c r="AB1279" s="39"/>
      <c r="AC1279" s="39"/>
      <c r="AD1279" s="39"/>
      <c r="AE1279" s="39"/>
      <c r="AR1279" s="230" t="s">
        <v>387</v>
      </c>
      <c r="AT1279" s="230" t="s">
        <v>241</v>
      </c>
      <c r="AU1279" s="230" t="s">
        <v>164</v>
      </c>
      <c r="AY1279" s="18" t="s">
        <v>156</v>
      </c>
      <c r="BE1279" s="231">
        <f>IF(N1279="základní",J1279,0)</f>
        <v>0</v>
      </c>
      <c r="BF1279" s="231">
        <f>IF(N1279="snížená",J1279,0)</f>
        <v>0</v>
      </c>
      <c r="BG1279" s="231">
        <f>IF(N1279="zákl. přenesená",J1279,0)</f>
        <v>0</v>
      </c>
      <c r="BH1279" s="231">
        <f>IF(N1279="sníž. přenesená",J1279,0)</f>
        <v>0</v>
      </c>
      <c r="BI1279" s="231">
        <f>IF(N1279="nulová",J1279,0)</f>
        <v>0</v>
      </c>
      <c r="BJ1279" s="18" t="s">
        <v>164</v>
      </c>
      <c r="BK1279" s="231">
        <f>ROUND(I1279*H1279,2)</f>
        <v>0</v>
      </c>
      <c r="BL1279" s="18" t="s">
        <v>273</v>
      </c>
      <c r="BM1279" s="230" t="s">
        <v>1886</v>
      </c>
    </row>
    <row r="1280" s="2" customFormat="1">
      <c r="A1280" s="39"/>
      <c r="B1280" s="40"/>
      <c r="C1280" s="41"/>
      <c r="D1280" s="232" t="s">
        <v>166</v>
      </c>
      <c r="E1280" s="41"/>
      <c r="F1280" s="233" t="s">
        <v>1885</v>
      </c>
      <c r="G1280" s="41"/>
      <c r="H1280" s="41"/>
      <c r="I1280" s="234"/>
      <c r="J1280" s="41"/>
      <c r="K1280" s="41"/>
      <c r="L1280" s="45"/>
      <c r="M1280" s="235"/>
      <c r="N1280" s="236"/>
      <c r="O1280" s="92"/>
      <c r="P1280" s="92"/>
      <c r="Q1280" s="92"/>
      <c r="R1280" s="92"/>
      <c r="S1280" s="92"/>
      <c r="T1280" s="93"/>
      <c r="U1280" s="39"/>
      <c r="V1280" s="39"/>
      <c r="W1280" s="39"/>
      <c r="X1280" s="39"/>
      <c r="Y1280" s="39"/>
      <c r="Z1280" s="39"/>
      <c r="AA1280" s="39"/>
      <c r="AB1280" s="39"/>
      <c r="AC1280" s="39"/>
      <c r="AD1280" s="39"/>
      <c r="AE1280" s="39"/>
      <c r="AT1280" s="18" t="s">
        <v>166</v>
      </c>
      <c r="AU1280" s="18" t="s">
        <v>164</v>
      </c>
    </row>
    <row r="1281" s="13" customFormat="1">
      <c r="A1281" s="13"/>
      <c r="B1281" s="239"/>
      <c r="C1281" s="240"/>
      <c r="D1281" s="232" t="s">
        <v>170</v>
      </c>
      <c r="E1281" s="240"/>
      <c r="F1281" s="242" t="s">
        <v>1887</v>
      </c>
      <c r="G1281" s="240"/>
      <c r="H1281" s="243">
        <v>28.776</v>
      </c>
      <c r="I1281" s="244"/>
      <c r="J1281" s="240"/>
      <c r="K1281" s="240"/>
      <c r="L1281" s="245"/>
      <c r="M1281" s="246"/>
      <c r="N1281" s="247"/>
      <c r="O1281" s="247"/>
      <c r="P1281" s="247"/>
      <c r="Q1281" s="247"/>
      <c r="R1281" s="247"/>
      <c r="S1281" s="247"/>
      <c r="T1281" s="248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49" t="s">
        <v>170</v>
      </c>
      <c r="AU1281" s="249" t="s">
        <v>164</v>
      </c>
      <c r="AV1281" s="13" t="s">
        <v>164</v>
      </c>
      <c r="AW1281" s="13" t="s">
        <v>4</v>
      </c>
      <c r="AX1281" s="13" t="s">
        <v>84</v>
      </c>
      <c r="AY1281" s="249" t="s">
        <v>156</v>
      </c>
    </row>
    <row r="1282" s="2" customFormat="1" ht="33" customHeight="1">
      <c r="A1282" s="39"/>
      <c r="B1282" s="40"/>
      <c r="C1282" s="219" t="s">
        <v>1888</v>
      </c>
      <c r="D1282" s="219" t="s">
        <v>158</v>
      </c>
      <c r="E1282" s="220" t="s">
        <v>1889</v>
      </c>
      <c r="F1282" s="221" t="s">
        <v>1890</v>
      </c>
      <c r="G1282" s="222" t="s">
        <v>161</v>
      </c>
      <c r="H1282" s="223">
        <v>64.950000000000003</v>
      </c>
      <c r="I1282" s="224"/>
      <c r="J1282" s="225">
        <f>ROUND(I1282*H1282,2)</f>
        <v>0</v>
      </c>
      <c r="K1282" s="221" t="s">
        <v>162</v>
      </c>
      <c r="L1282" s="45"/>
      <c r="M1282" s="226" t="s">
        <v>1</v>
      </c>
      <c r="N1282" s="227" t="s">
        <v>42</v>
      </c>
      <c r="O1282" s="92"/>
      <c r="P1282" s="228">
        <f>O1282*H1282</f>
        <v>0</v>
      </c>
      <c r="Q1282" s="228">
        <v>0.0090299999999999998</v>
      </c>
      <c r="R1282" s="228">
        <f>Q1282*H1282</f>
        <v>0.58649850000000003</v>
      </c>
      <c r="S1282" s="228">
        <v>0</v>
      </c>
      <c r="T1282" s="229">
        <f>S1282*H1282</f>
        <v>0</v>
      </c>
      <c r="U1282" s="39"/>
      <c r="V1282" s="39"/>
      <c r="W1282" s="39"/>
      <c r="X1282" s="39"/>
      <c r="Y1282" s="39"/>
      <c r="Z1282" s="39"/>
      <c r="AA1282" s="39"/>
      <c r="AB1282" s="39"/>
      <c r="AC1282" s="39"/>
      <c r="AD1282" s="39"/>
      <c r="AE1282" s="39"/>
      <c r="AR1282" s="230" t="s">
        <v>273</v>
      </c>
      <c r="AT1282" s="230" t="s">
        <v>158</v>
      </c>
      <c r="AU1282" s="230" t="s">
        <v>164</v>
      </c>
      <c r="AY1282" s="18" t="s">
        <v>156</v>
      </c>
      <c r="BE1282" s="231">
        <f>IF(N1282="základní",J1282,0)</f>
        <v>0</v>
      </c>
      <c r="BF1282" s="231">
        <f>IF(N1282="snížená",J1282,0)</f>
        <v>0</v>
      </c>
      <c r="BG1282" s="231">
        <f>IF(N1282="zákl. přenesená",J1282,0)</f>
        <v>0</v>
      </c>
      <c r="BH1282" s="231">
        <f>IF(N1282="sníž. přenesená",J1282,0)</f>
        <v>0</v>
      </c>
      <c r="BI1282" s="231">
        <f>IF(N1282="nulová",J1282,0)</f>
        <v>0</v>
      </c>
      <c r="BJ1282" s="18" t="s">
        <v>164</v>
      </c>
      <c r="BK1282" s="231">
        <f>ROUND(I1282*H1282,2)</f>
        <v>0</v>
      </c>
      <c r="BL1282" s="18" t="s">
        <v>273</v>
      </c>
      <c r="BM1282" s="230" t="s">
        <v>1891</v>
      </c>
    </row>
    <row r="1283" s="2" customFormat="1">
      <c r="A1283" s="39"/>
      <c r="B1283" s="40"/>
      <c r="C1283" s="41"/>
      <c r="D1283" s="232" t="s">
        <v>166</v>
      </c>
      <c r="E1283" s="41"/>
      <c r="F1283" s="233" t="s">
        <v>1892</v>
      </c>
      <c r="G1283" s="41"/>
      <c r="H1283" s="41"/>
      <c r="I1283" s="234"/>
      <c r="J1283" s="41"/>
      <c r="K1283" s="41"/>
      <c r="L1283" s="45"/>
      <c r="M1283" s="235"/>
      <c r="N1283" s="236"/>
      <c r="O1283" s="92"/>
      <c r="P1283" s="92"/>
      <c r="Q1283" s="92"/>
      <c r="R1283" s="92"/>
      <c r="S1283" s="92"/>
      <c r="T1283" s="93"/>
      <c r="U1283" s="39"/>
      <c r="V1283" s="39"/>
      <c r="W1283" s="39"/>
      <c r="X1283" s="39"/>
      <c r="Y1283" s="39"/>
      <c r="Z1283" s="39"/>
      <c r="AA1283" s="39"/>
      <c r="AB1283" s="39"/>
      <c r="AC1283" s="39"/>
      <c r="AD1283" s="39"/>
      <c r="AE1283" s="39"/>
      <c r="AT1283" s="18" t="s">
        <v>166</v>
      </c>
      <c r="AU1283" s="18" t="s">
        <v>164</v>
      </c>
    </row>
    <row r="1284" s="2" customFormat="1">
      <c r="A1284" s="39"/>
      <c r="B1284" s="40"/>
      <c r="C1284" s="41"/>
      <c r="D1284" s="237" t="s">
        <v>168</v>
      </c>
      <c r="E1284" s="41"/>
      <c r="F1284" s="238" t="s">
        <v>1893</v>
      </c>
      <c r="G1284" s="41"/>
      <c r="H1284" s="41"/>
      <c r="I1284" s="234"/>
      <c r="J1284" s="41"/>
      <c r="K1284" s="41"/>
      <c r="L1284" s="45"/>
      <c r="M1284" s="235"/>
      <c r="N1284" s="236"/>
      <c r="O1284" s="92"/>
      <c r="P1284" s="92"/>
      <c r="Q1284" s="92"/>
      <c r="R1284" s="92"/>
      <c r="S1284" s="92"/>
      <c r="T1284" s="93"/>
      <c r="U1284" s="39"/>
      <c r="V1284" s="39"/>
      <c r="W1284" s="39"/>
      <c r="X1284" s="39"/>
      <c r="Y1284" s="39"/>
      <c r="Z1284" s="39"/>
      <c r="AA1284" s="39"/>
      <c r="AB1284" s="39"/>
      <c r="AC1284" s="39"/>
      <c r="AD1284" s="39"/>
      <c r="AE1284" s="39"/>
      <c r="AT1284" s="18" t="s">
        <v>168</v>
      </c>
      <c r="AU1284" s="18" t="s">
        <v>164</v>
      </c>
    </row>
    <row r="1285" s="13" customFormat="1">
      <c r="A1285" s="13"/>
      <c r="B1285" s="239"/>
      <c r="C1285" s="240"/>
      <c r="D1285" s="232" t="s">
        <v>170</v>
      </c>
      <c r="E1285" s="241" t="s">
        <v>1</v>
      </c>
      <c r="F1285" s="242" t="s">
        <v>1894</v>
      </c>
      <c r="G1285" s="240"/>
      <c r="H1285" s="243">
        <v>4.7199999999999998</v>
      </c>
      <c r="I1285" s="244"/>
      <c r="J1285" s="240"/>
      <c r="K1285" s="240"/>
      <c r="L1285" s="245"/>
      <c r="M1285" s="246"/>
      <c r="N1285" s="247"/>
      <c r="O1285" s="247"/>
      <c r="P1285" s="247"/>
      <c r="Q1285" s="247"/>
      <c r="R1285" s="247"/>
      <c r="S1285" s="247"/>
      <c r="T1285" s="248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49" t="s">
        <v>170</v>
      </c>
      <c r="AU1285" s="249" t="s">
        <v>164</v>
      </c>
      <c r="AV1285" s="13" t="s">
        <v>164</v>
      </c>
      <c r="AW1285" s="13" t="s">
        <v>33</v>
      </c>
      <c r="AX1285" s="13" t="s">
        <v>76</v>
      </c>
      <c r="AY1285" s="249" t="s">
        <v>156</v>
      </c>
    </row>
    <row r="1286" s="13" customFormat="1">
      <c r="A1286" s="13"/>
      <c r="B1286" s="239"/>
      <c r="C1286" s="240"/>
      <c r="D1286" s="232" t="s">
        <v>170</v>
      </c>
      <c r="E1286" s="241" t="s">
        <v>1</v>
      </c>
      <c r="F1286" s="242" t="s">
        <v>1895</v>
      </c>
      <c r="G1286" s="240"/>
      <c r="H1286" s="243">
        <v>10.949999999999999</v>
      </c>
      <c r="I1286" s="244"/>
      <c r="J1286" s="240"/>
      <c r="K1286" s="240"/>
      <c r="L1286" s="245"/>
      <c r="M1286" s="246"/>
      <c r="N1286" s="247"/>
      <c r="O1286" s="247"/>
      <c r="P1286" s="247"/>
      <c r="Q1286" s="247"/>
      <c r="R1286" s="247"/>
      <c r="S1286" s="247"/>
      <c r="T1286" s="248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49" t="s">
        <v>170</v>
      </c>
      <c r="AU1286" s="249" t="s">
        <v>164</v>
      </c>
      <c r="AV1286" s="13" t="s">
        <v>164</v>
      </c>
      <c r="AW1286" s="13" t="s">
        <v>33</v>
      </c>
      <c r="AX1286" s="13" t="s">
        <v>76</v>
      </c>
      <c r="AY1286" s="249" t="s">
        <v>156</v>
      </c>
    </row>
    <row r="1287" s="13" customFormat="1">
      <c r="A1287" s="13"/>
      <c r="B1287" s="239"/>
      <c r="C1287" s="240"/>
      <c r="D1287" s="232" t="s">
        <v>170</v>
      </c>
      <c r="E1287" s="241" t="s">
        <v>1</v>
      </c>
      <c r="F1287" s="242" t="s">
        <v>1896</v>
      </c>
      <c r="G1287" s="240"/>
      <c r="H1287" s="243">
        <v>33.090000000000003</v>
      </c>
      <c r="I1287" s="244"/>
      <c r="J1287" s="240"/>
      <c r="K1287" s="240"/>
      <c r="L1287" s="245"/>
      <c r="M1287" s="246"/>
      <c r="N1287" s="247"/>
      <c r="O1287" s="247"/>
      <c r="P1287" s="247"/>
      <c r="Q1287" s="247"/>
      <c r="R1287" s="247"/>
      <c r="S1287" s="247"/>
      <c r="T1287" s="248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49" t="s">
        <v>170</v>
      </c>
      <c r="AU1287" s="249" t="s">
        <v>164</v>
      </c>
      <c r="AV1287" s="13" t="s">
        <v>164</v>
      </c>
      <c r="AW1287" s="13" t="s">
        <v>33</v>
      </c>
      <c r="AX1287" s="13" t="s">
        <v>76</v>
      </c>
      <c r="AY1287" s="249" t="s">
        <v>156</v>
      </c>
    </row>
    <row r="1288" s="13" customFormat="1">
      <c r="A1288" s="13"/>
      <c r="B1288" s="239"/>
      <c r="C1288" s="240"/>
      <c r="D1288" s="232" t="s">
        <v>170</v>
      </c>
      <c r="E1288" s="241" t="s">
        <v>1</v>
      </c>
      <c r="F1288" s="242" t="s">
        <v>1897</v>
      </c>
      <c r="G1288" s="240"/>
      <c r="H1288" s="243">
        <v>5.4000000000000004</v>
      </c>
      <c r="I1288" s="244"/>
      <c r="J1288" s="240"/>
      <c r="K1288" s="240"/>
      <c r="L1288" s="245"/>
      <c r="M1288" s="246"/>
      <c r="N1288" s="247"/>
      <c r="O1288" s="247"/>
      <c r="P1288" s="247"/>
      <c r="Q1288" s="247"/>
      <c r="R1288" s="247"/>
      <c r="S1288" s="247"/>
      <c r="T1288" s="248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49" t="s">
        <v>170</v>
      </c>
      <c r="AU1288" s="249" t="s">
        <v>164</v>
      </c>
      <c r="AV1288" s="13" t="s">
        <v>164</v>
      </c>
      <c r="AW1288" s="13" t="s">
        <v>33</v>
      </c>
      <c r="AX1288" s="13" t="s">
        <v>76</v>
      </c>
      <c r="AY1288" s="249" t="s">
        <v>156</v>
      </c>
    </row>
    <row r="1289" s="13" customFormat="1">
      <c r="A1289" s="13"/>
      <c r="B1289" s="239"/>
      <c r="C1289" s="240"/>
      <c r="D1289" s="232" t="s">
        <v>170</v>
      </c>
      <c r="E1289" s="241" t="s">
        <v>1</v>
      </c>
      <c r="F1289" s="242" t="s">
        <v>1898</v>
      </c>
      <c r="G1289" s="240"/>
      <c r="H1289" s="243">
        <v>3.48</v>
      </c>
      <c r="I1289" s="244"/>
      <c r="J1289" s="240"/>
      <c r="K1289" s="240"/>
      <c r="L1289" s="245"/>
      <c r="M1289" s="246"/>
      <c r="N1289" s="247"/>
      <c r="O1289" s="247"/>
      <c r="P1289" s="247"/>
      <c r="Q1289" s="247"/>
      <c r="R1289" s="247"/>
      <c r="S1289" s="247"/>
      <c r="T1289" s="248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49" t="s">
        <v>170</v>
      </c>
      <c r="AU1289" s="249" t="s">
        <v>164</v>
      </c>
      <c r="AV1289" s="13" t="s">
        <v>164</v>
      </c>
      <c r="AW1289" s="13" t="s">
        <v>33</v>
      </c>
      <c r="AX1289" s="13" t="s">
        <v>76</v>
      </c>
      <c r="AY1289" s="249" t="s">
        <v>156</v>
      </c>
    </row>
    <row r="1290" s="13" customFormat="1">
      <c r="A1290" s="13"/>
      <c r="B1290" s="239"/>
      <c r="C1290" s="240"/>
      <c r="D1290" s="232" t="s">
        <v>170</v>
      </c>
      <c r="E1290" s="241" t="s">
        <v>1</v>
      </c>
      <c r="F1290" s="242" t="s">
        <v>1899</v>
      </c>
      <c r="G1290" s="240"/>
      <c r="H1290" s="243">
        <v>7.3099999999999996</v>
      </c>
      <c r="I1290" s="244"/>
      <c r="J1290" s="240"/>
      <c r="K1290" s="240"/>
      <c r="L1290" s="245"/>
      <c r="M1290" s="246"/>
      <c r="N1290" s="247"/>
      <c r="O1290" s="247"/>
      <c r="P1290" s="247"/>
      <c r="Q1290" s="247"/>
      <c r="R1290" s="247"/>
      <c r="S1290" s="247"/>
      <c r="T1290" s="248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49" t="s">
        <v>170</v>
      </c>
      <c r="AU1290" s="249" t="s">
        <v>164</v>
      </c>
      <c r="AV1290" s="13" t="s">
        <v>164</v>
      </c>
      <c r="AW1290" s="13" t="s">
        <v>33</v>
      </c>
      <c r="AX1290" s="13" t="s">
        <v>76</v>
      </c>
      <c r="AY1290" s="249" t="s">
        <v>156</v>
      </c>
    </row>
    <row r="1291" s="14" customFormat="1">
      <c r="A1291" s="14"/>
      <c r="B1291" s="250"/>
      <c r="C1291" s="251"/>
      <c r="D1291" s="232" t="s">
        <v>170</v>
      </c>
      <c r="E1291" s="252" t="s">
        <v>1</v>
      </c>
      <c r="F1291" s="253" t="s">
        <v>172</v>
      </c>
      <c r="G1291" s="251"/>
      <c r="H1291" s="254">
        <v>64.950000000000003</v>
      </c>
      <c r="I1291" s="255"/>
      <c r="J1291" s="251"/>
      <c r="K1291" s="251"/>
      <c r="L1291" s="256"/>
      <c r="M1291" s="257"/>
      <c r="N1291" s="258"/>
      <c r="O1291" s="258"/>
      <c r="P1291" s="258"/>
      <c r="Q1291" s="258"/>
      <c r="R1291" s="258"/>
      <c r="S1291" s="258"/>
      <c r="T1291" s="259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60" t="s">
        <v>170</v>
      </c>
      <c r="AU1291" s="260" t="s">
        <v>164</v>
      </c>
      <c r="AV1291" s="14" t="s">
        <v>163</v>
      </c>
      <c r="AW1291" s="14" t="s">
        <v>33</v>
      </c>
      <c r="AX1291" s="14" t="s">
        <v>84</v>
      </c>
      <c r="AY1291" s="260" t="s">
        <v>156</v>
      </c>
    </row>
    <row r="1292" s="2" customFormat="1" ht="24.15" customHeight="1">
      <c r="A1292" s="39"/>
      <c r="B1292" s="40"/>
      <c r="C1292" s="261" t="s">
        <v>1900</v>
      </c>
      <c r="D1292" s="261" t="s">
        <v>241</v>
      </c>
      <c r="E1292" s="262" t="s">
        <v>1901</v>
      </c>
      <c r="F1292" s="263" t="s">
        <v>1902</v>
      </c>
      <c r="G1292" s="264" t="s">
        <v>161</v>
      </c>
      <c r="H1292" s="265">
        <v>74.692999999999998</v>
      </c>
      <c r="I1292" s="266"/>
      <c r="J1292" s="267">
        <f>ROUND(I1292*H1292,2)</f>
        <v>0</v>
      </c>
      <c r="K1292" s="263" t="s">
        <v>162</v>
      </c>
      <c r="L1292" s="268"/>
      <c r="M1292" s="269" t="s">
        <v>1</v>
      </c>
      <c r="N1292" s="270" t="s">
        <v>42</v>
      </c>
      <c r="O1292" s="92"/>
      <c r="P1292" s="228">
        <f>O1292*H1292</f>
        <v>0</v>
      </c>
      <c r="Q1292" s="228">
        <v>0.021999999999999999</v>
      </c>
      <c r="R1292" s="228">
        <f>Q1292*H1292</f>
        <v>1.6432459999999998</v>
      </c>
      <c r="S1292" s="228">
        <v>0</v>
      </c>
      <c r="T1292" s="229">
        <f>S1292*H1292</f>
        <v>0</v>
      </c>
      <c r="U1292" s="39"/>
      <c r="V1292" s="39"/>
      <c r="W1292" s="39"/>
      <c r="X1292" s="39"/>
      <c r="Y1292" s="39"/>
      <c r="Z1292" s="39"/>
      <c r="AA1292" s="39"/>
      <c r="AB1292" s="39"/>
      <c r="AC1292" s="39"/>
      <c r="AD1292" s="39"/>
      <c r="AE1292" s="39"/>
      <c r="AR1292" s="230" t="s">
        <v>387</v>
      </c>
      <c r="AT1292" s="230" t="s">
        <v>241</v>
      </c>
      <c r="AU1292" s="230" t="s">
        <v>164</v>
      </c>
      <c r="AY1292" s="18" t="s">
        <v>156</v>
      </c>
      <c r="BE1292" s="231">
        <f>IF(N1292="základní",J1292,0)</f>
        <v>0</v>
      </c>
      <c r="BF1292" s="231">
        <f>IF(N1292="snížená",J1292,0)</f>
        <v>0</v>
      </c>
      <c r="BG1292" s="231">
        <f>IF(N1292="zákl. přenesená",J1292,0)</f>
        <v>0</v>
      </c>
      <c r="BH1292" s="231">
        <f>IF(N1292="sníž. přenesená",J1292,0)</f>
        <v>0</v>
      </c>
      <c r="BI1292" s="231">
        <f>IF(N1292="nulová",J1292,0)</f>
        <v>0</v>
      </c>
      <c r="BJ1292" s="18" t="s">
        <v>164</v>
      </c>
      <c r="BK1292" s="231">
        <f>ROUND(I1292*H1292,2)</f>
        <v>0</v>
      </c>
      <c r="BL1292" s="18" t="s">
        <v>273</v>
      </c>
      <c r="BM1292" s="230" t="s">
        <v>1903</v>
      </c>
    </row>
    <row r="1293" s="2" customFormat="1">
      <c r="A1293" s="39"/>
      <c r="B1293" s="40"/>
      <c r="C1293" s="41"/>
      <c r="D1293" s="232" t="s">
        <v>166</v>
      </c>
      <c r="E1293" s="41"/>
      <c r="F1293" s="233" t="s">
        <v>1902</v>
      </c>
      <c r="G1293" s="41"/>
      <c r="H1293" s="41"/>
      <c r="I1293" s="234"/>
      <c r="J1293" s="41"/>
      <c r="K1293" s="41"/>
      <c r="L1293" s="45"/>
      <c r="M1293" s="235"/>
      <c r="N1293" s="236"/>
      <c r="O1293" s="92"/>
      <c r="P1293" s="92"/>
      <c r="Q1293" s="92"/>
      <c r="R1293" s="92"/>
      <c r="S1293" s="92"/>
      <c r="T1293" s="93"/>
      <c r="U1293" s="39"/>
      <c r="V1293" s="39"/>
      <c r="W1293" s="39"/>
      <c r="X1293" s="39"/>
      <c r="Y1293" s="39"/>
      <c r="Z1293" s="39"/>
      <c r="AA1293" s="39"/>
      <c r="AB1293" s="39"/>
      <c r="AC1293" s="39"/>
      <c r="AD1293" s="39"/>
      <c r="AE1293" s="39"/>
      <c r="AT1293" s="18" t="s">
        <v>166</v>
      </c>
      <c r="AU1293" s="18" t="s">
        <v>164</v>
      </c>
    </row>
    <row r="1294" s="13" customFormat="1">
      <c r="A1294" s="13"/>
      <c r="B1294" s="239"/>
      <c r="C1294" s="240"/>
      <c r="D1294" s="232" t="s">
        <v>170</v>
      </c>
      <c r="E1294" s="240"/>
      <c r="F1294" s="242" t="s">
        <v>1904</v>
      </c>
      <c r="G1294" s="240"/>
      <c r="H1294" s="243">
        <v>74.692999999999998</v>
      </c>
      <c r="I1294" s="244"/>
      <c r="J1294" s="240"/>
      <c r="K1294" s="240"/>
      <c r="L1294" s="245"/>
      <c r="M1294" s="246"/>
      <c r="N1294" s="247"/>
      <c r="O1294" s="247"/>
      <c r="P1294" s="247"/>
      <c r="Q1294" s="247"/>
      <c r="R1294" s="247"/>
      <c r="S1294" s="247"/>
      <c r="T1294" s="248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49" t="s">
        <v>170</v>
      </c>
      <c r="AU1294" s="249" t="s">
        <v>164</v>
      </c>
      <c r="AV1294" s="13" t="s">
        <v>164</v>
      </c>
      <c r="AW1294" s="13" t="s">
        <v>4</v>
      </c>
      <c r="AX1294" s="13" t="s">
        <v>84</v>
      </c>
      <c r="AY1294" s="249" t="s">
        <v>156</v>
      </c>
    </row>
    <row r="1295" s="2" customFormat="1" ht="33" customHeight="1">
      <c r="A1295" s="39"/>
      <c r="B1295" s="40"/>
      <c r="C1295" s="219" t="s">
        <v>1905</v>
      </c>
      <c r="D1295" s="219" t="s">
        <v>158</v>
      </c>
      <c r="E1295" s="220" t="s">
        <v>1906</v>
      </c>
      <c r="F1295" s="221" t="s">
        <v>1907</v>
      </c>
      <c r="G1295" s="222" t="s">
        <v>161</v>
      </c>
      <c r="H1295" s="223">
        <v>8.1999999999999993</v>
      </c>
      <c r="I1295" s="224"/>
      <c r="J1295" s="225">
        <f>ROUND(I1295*H1295,2)</f>
        <v>0</v>
      </c>
      <c r="K1295" s="221" t="s">
        <v>162</v>
      </c>
      <c r="L1295" s="45"/>
      <c r="M1295" s="226" t="s">
        <v>1</v>
      </c>
      <c r="N1295" s="227" t="s">
        <v>42</v>
      </c>
      <c r="O1295" s="92"/>
      <c r="P1295" s="228">
        <f>O1295*H1295</f>
        <v>0</v>
      </c>
      <c r="Q1295" s="228">
        <v>0</v>
      </c>
      <c r="R1295" s="228">
        <f>Q1295*H1295</f>
        <v>0</v>
      </c>
      <c r="S1295" s="228">
        <v>0</v>
      </c>
      <c r="T1295" s="229">
        <f>S1295*H1295</f>
        <v>0</v>
      </c>
      <c r="U1295" s="39"/>
      <c r="V1295" s="39"/>
      <c r="W1295" s="39"/>
      <c r="X1295" s="39"/>
      <c r="Y1295" s="39"/>
      <c r="Z1295" s="39"/>
      <c r="AA1295" s="39"/>
      <c r="AB1295" s="39"/>
      <c r="AC1295" s="39"/>
      <c r="AD1295" s="39"/>
      <c r="AE1295" s="39"/>
      <c r="AR1295" s="230" t="s">
        <v>273</v>
      </c>
      <c r="AT1295" s="230" t="s">
        <v>158</v>
      </c>
      <c r="AU1295" s="230" t="s">
        <v>164</v>
      </c>
      <c r="AY1295" s="18" t="s">
        <v>156</v>
      </c>
      <c r="BE1295" s="231">
        <f>IF(N1295="základní",J1295,0)</f>
        <v>0</v>
      </c>
      <c r="BF1295" s="231">
        <f>IF(N1295="snížená",J1295,0)</f>
        <v>0</v>
      </c>
      <c r="BG1295" s="231">
        <f>IF(N1295="zákl. přenesená",J1295,0)</f>
        <v>0</v>
      </c>
      <c r="BH1295" s="231">
        <f>IF(N1295="sníž. přenesená",J1295,0)</f>
        <v>0</v>
      </c>
      <c r="BI1295" s="231">
        <f>IF(N1295="nulová",J1295,0)</f>
        <v>0</v>
      </c>
      <c r="BJ1295" s="18" t="s">
        <v>164</v>
      </c>
      <c r="BK1295" s="231">
        <f>ROUND(I1295*H1295,2)</f>
        <v>0</v>
      </c>
      <c r="BL1295" s="18" t="s">
        <v>273</v>
      </c>
      <c r="BM1295" s="230" t="s">
        <v>1908</v>
      </c>
    </row>
    <row r="1296" s="2" customFormat="1">
      <c r="A1296" s="39"/>
      <c r="B1296" s="40"/>
      <c r="C1296" s="41"/>
      <c r="D1296" s="232" t="s">
        <v>166</v>
      </c>
      <c r="E1296" s="41"/>
      <c r="F1296" s="233" t="s">
        <v>1909</v>
      </c>
      <c r="G1296" s="41"/>
      <c r="H1296" s="41"/>
      <c r="I1296" s="234"/>
      <c r="J1296" s="41"/>
      <c r="K1296" s="41"/>
      <c r="L1296" s="45"/>
      <c r="M1296" s="235"/>
      <c r="N1296" s="236"/>
      <c r="O1296" s="92"/>
      <c r="P1296" s="92"/>
      <c r="Q1296" s="92"/>
      <c r="R1296" s="92"/>
      <c r="S1296" s="92"/>
      <c r="T1296" s="93"/>
      <c r="U1296" s="39"/>
      <c r="V1296" s="39"/>
      <c r="W1296" s="39"/>
      <c r="X1296" s="39"/>
      <c r="Y1296" s="39"/>
      <c r="Z1296" s="39"/>
      <c r="AA1296" s="39"/>
      <c r="AB1296" s="39"/>
      <c r="AC1296" s="39"/>
      <c r="AD1296" s="39"/>
      <c r="AE1296" s="39"/>
      <c r="AT1296" s="18" t="s">
        <v>166</v>
      </c>
      <c r="AU1296" s="18" t="s">
        <v>164</v>
      </c>
    </row>
    <row r="1297" s="2" customFormat="1">
      <c r="A1297" s="39"/>
      <c r="B1297" s="40"/>
      <c r="C1297" s="41"/>
      <c r="D1297" s="237" t="s">
        <v>168</v>
      </c>
      <c r="E1297" s="41"/>
      <c r="F1297" s="238" t="s">
        <v>1910</v>
      </c>
      <c r="G1297" s="41"/>
      <c r="H1297" s="41"/>
      <c r="I1297" s="234"/>
      <c r="J1297" s="41"/>
      <c r="K1297" s="41"/>
      <c r="L1297" s="45"/>
      <c r="M1297" s="235"/>
      <c r="N1297" s="236"/>
      <c r="O1297" s="92"/>
      <c r="P1297" s="92"/>
      <c r="Q1297" s="92"/>
      <c r="R1297" s="92"/>
      <c r="S1297" s="92"/>
      <c r="T1297" s="93"/>
      <c r="U1297" s="39"/>
      <c r="V1297" s="39"/>
      <c r="W1297" s="39"/>
      <c r="X1297" s="39"/>
      <c r="Y1297" s="39"/>
      <c r="Z1297" s="39"/>
      <c r="AA1297" s="39"/>
      <c r="AB1297" s="39"/>
      <c r="AC1297" s="39"/>
      <c r="AD1297" s="39"/>
      <c r="AE1297" s="39"/>
      <c r="AT1297" s="18" t="s">
        <v>168</v>
      </c>
      <c r="AU1297" s="18" t="s">
        <v>164</v>
      </c>
    </row>
    <row r="1298" s="13" customFormat="1">
      <c r="A1298" s="13"/>
      <c r="B1298" s="239"/>
      <c r="C1298" s="240"/>
      <c r="D1298" s="232" t="s">
        <v>170</v>
      </c>
      <c r="E1298" s="241" t="s">
        <v>1</v>
      </c>
      <c r="F1298" s="242" t="s">
        <v>1894</v>
      </c>
      <c r="G1298" s="240"/>
      <c r="H1298" s="243">
        <v>4.7199999999999998</v>
      </c>
      <c r="I1298" s="244"/>
      <c r="J1298" s="240"/>
      <c r="K1298" s="240"/>
      <c r="L1298" s="245"/>
      <c r="M1298" s="246"/>
      <c r="N1298" s="247"/>
      <c r="O1298" s="247"/>
      <c r="P1298" s="247"/>
      <c r="Q1298" s="247"/>
      <c r="R1298" s="247"/>
      <c r="S1298" s="247"/>
      <c r="T1298" s="248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49" t="s">
        <v>170</v>
      </c>
      <c r="AU1298" s="249" t="s">
        <v>164</v>
      </c>
      <c r="AV1298" s="13" t="s">
        <v>164</v>
      </c>
      <c r="AW1298" s="13" t="s">
        <v>33</v>
      </c>
      <c r="AX1298" s="13" t="s">
        <v>76</v>
      </c>
      <c r="AY1298" s="249" t="s">
        <v>156</v>
      </c>
    </row>
    <row r="1299" s="13" customFormat="1">
      <c r="A1299" s="13"/>
      <c r="B1299" s="239"/>
      <c r="C1299" s="240"/>
      <c r="D1299" s="232" t="s">
        <v>170</v>
      </c>
      <c r="E1299" s="241" t="s">
        <v>1</v>
      </c>
      <c r="F1299" s="242" t="s">
        <v>1898</v>
      </c>
      <c r="G1299" s="240"/>
      <c r="H1299" s="243">
        <v>3.48</v>
      </c>
      <c r="I1299" s="244"/>
      <c r="J1299" s="240"/>
      <c r="K1299" s="240"/>
      <c r="L1299" s="245"/>
      <c r="M1299" s="246"/>
      <c r="N1299" s="247"/>
      <c r="O1299" s="247"/>
      <c r="P1299" s="247"/>
      <c r="Q1299" s="247"/>
      <c r="R1299" s="247"/>
      <c r="S1299" s="247"/>
      <c r="T1299" s="248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49" t="s">
        <v>170</v>
      </c>
      <c r="AU1299" s="249" t="s">
        <v>164</v>
      </c>
      <c r="AV1299" s="13" t="s">
        <v>164</v>
      </c>
      <c r="AW1299" s="13" t="s">
        <v>33</v>
      </c>
      <c r="AX1299" s="13" t="s">
        <v>76</v>
      </c>
      <c r="AY1299" s="249" t="s">
        <v>156</v>
      </c>
    </row>
    <row r="1300" s="14" customFormat="1">
      <c r="A1300" s="14"/>
      <c r="B1300" s="250"/>
      <c r="C1300" s="251"/>
      <c r="D1300" s="232" t="s">
        <v>170</v>
      </c>
      <c r="E1300" s="252" t="s">
        <v>1</v>
      </c>
      <c r="F1300" s="253" t="s">
        <v>172</v>
      </c>
      <c r="G1300" s="251"/>
      <c r="H1300" s="254">
        <v>8.1999999999999993</v>
      </c>
      <c r="I1300" s="255"/>
      <c r="J1300" s="251"/>
      <c r="K1300" s="251"/>
      <c r="L1300" s="256"/>
      <c r="M1300" s="257"/>
      <c r="N1300" s="258"/>
      <c r="O1300" s="258"/>
      <c r="P1300" s="258"/>
      <c r="Q1300" s="258"/>
      <c r="R1300" s="258"/>
      <c r="S1300" s="258"/>
      <c r="T1300" s="259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60" t="s">
        <v>170</v>
      </c>
      <c r="AU1300" s="260" t="s">
        <v>164</v>
      </c>
      <c r="AV1300" s="14" t="s">
        <v>163</v>
      </c>
      <c r="AW1300" s="14" t="s">
        <v>33</v>
      </c>
      <c r="AX1300" s="14" t="s">
        <v>84</v>
      </c>
      <c r="AY1300" s="260" t="s">
        <v>156</v>
      </c>
    </row>
    <row r="1301" s="2" customFormat="1" ht="24.15" customHeight="1">
      <c r="A1301" s="39"/>
      <c r="B1301" s="40"/>
      <c r="C1301" s="219" t="s">
        <v>1911</v>
      </c>
      <c r="D1301" s="219" t="s">
        <v>158</v>
      </c>
      <c r="E1301" s="220" t="s">
        <v>1912</v>
      </c>
      <c r="F1301" s="221" t="s">
        <v>1913</v>
      </c>
      <c r="G1301" s="222" t="s">
        <v>161</v>
      </c>
      <c r="H1301" s="223">
        <v>18.260000000000002</v>
      </c>
      <c r="I1301" s="224"/>
      <c r="J1301" s="225">
        <f>ROUND(I1301*H1301,2)</f>
        <v>0</v>
      </c>
      <c r="K1301" s="221" t="s">
        <v>162</v>
      </c>
      <c r="L1301" s="45"/>
      <c r="M1301" s="226" t="s">
        <v>1</v>
      </c>
      <c r="N1301" s="227" t="s">
        <v>42</v>
      </c>
      <c r="O1301" s="92"/>
      <c r="P1301" s="228">
        <f>O1301*H1301</f>
        <v>0</v>
      </c>
      <c r="Q1301" s="228">
        <v>0.0015</v>
      </c>
      <c r="R1301" s="228">
        <f>Q1301*H1301</f>
        <v>0.027390000000000005</v>
      </c>
      <c r="S1301" s="228">
        <v>0</v>
      </c>
      <c r="T1301" s="229">
        <f>S1301*H1301</f>
        <v>0</v>
      </c>
      <c r="U1301" s="39"/>
      <c r="V1301" s="39"/>
      <c r="W1301" s="39"/>
      <c r="X1301" s="39"/>
      <c r="Y1301" s="39"/>
      <c r="Z1301" s="39"/>
      <c r="AA1301" s="39"/>
      <c r="AB1301" s="39"/>
      <c r="AC1301" s="39"/>
      <c r="AD1301" s="39"/>
      <c r="AE1301" s="39"/>
      <c r="AR1301" s="230" t="s">
        <v>273</v>
      </c>
      <c r="AT1301" s="230" t="s">
        <v>158</v>
      </c>
      <c r="AU1301" s="230" t="s">
        <v>164</v>
      </c>
      <c r="AY1301" s="18" t="s">
        <v>156</v>
      </c>
      <c r="BE1301" s="231">
        <f>IF(N1301="základní",J1301,0)</f>
        <v>0</v>
      </c>
      <c r="BF1301" s="231">
        <f>IF(N1301="snížená",J1301,0)</f>
        <v>0</v>
      </c>
      <c r="BG1301" s="231">
        <f>IF(N1301="zákl. přenesená",J1301,0)</f>
        <v>0</v>
      </c>
      <c r="BH1301" s="231">
        <f>IF(N1301="sníž. přenesená",J1301,0)</f>
        <v>0</v>
      </c>
      <c r="BI1301" s="231">
        <f>IF(N1301="nulová",J1301,0)</f>
        <v>0</v>
      </c>
      <c r="BJ1301" s="18" t="s">
        <v>164</v>
      </c>
      <c r="BK1301" s="231">
        <f>ROUND(I1301*H1301,2)</f>
        <v>0</v>
      </c>
      <c r="BL1301" s="18" t="s">
        <v>273</v>
      </c>
      <c r="BM1301" s="230" t="s">
        <v>1914</v>
      </c>
    </row>
    <row r="1302" s="2" customFormat="1">
      <c r="A1302" s="39"/>
      <c r="B1302" s="40"/>
      <c r="C1302" s="41"/>
      <c r="D1302" s="232" t="s">
        <v>166</v>
      </c>
      <c r="E1302" s="41"/>
      <c r="F1302" s="233" t="s">
        <v>1915</v>
      </c>
      <c r="G1302" s="41"/>
      <c r="H1302" s="41"/>
      <c r="I1302" s="234"/>
      <c r="J1302" s="41"/>
      <c r="K1302" s="41"/>
      <c r="L1302" s="45"/>
      <c r="M1302" s="235"/>
      <c r="N1302" s="236"/>
      <c r="O1302" s="92"/>
      <c r="P1302" s="92"/>
      <c r="Q1302" s="92"/>
      <c r="R1302" s="92"/>
      <c r="S1302" s="92"/>
      <c r="T1302" s="93"/>
      <c r="U1302" s="39"/>
      <c r="V1302" s="39"/>
      <c r="W1302" s="39"/>
      <c r="X1302" s="39"/>
      <c r="Y1302" s="39"/>
      <c r="Z1302" s="39"/>
      <c r="AA1302" s="39"/>
      <c r="AB1302" s="39"/>
      <c r="AC1302" s="39"/>
      <c r="AD1302" s="39"/>
      <c r="AE1302" s="39"/>
      <c r="AT1302" s="18" t="s">
        <v>166</v>
      </c>
      <c r="AU1302" s="18" t="s">
        <v>164</v>
      </c>
    </row>
    <row r="1303" s="2" customFormat="1">
      <c r="A1303" s="39"/>
      <c r="B1303" s="40"/>
      <c r="C1303" s="41"/>
      <c r="D1303" s="237" t="s">
        <v>168</v>
      </c>
      <c r="E1303" s="41"/>
      <c r="F1303" s="238" t="s">
        <v>1916</v>
      </c>
      <c r="G1303" s="41"/>
      <c r="H1303" s="41"/>
      <c r="I1303" s="234"/>
      <c r="J1303" s="41"/>
      <c r="K1303" s="41"/>
      <c r="L1303" s="45"/>
      <c r="M1303" s="235"/>
      <c r="N1303" s="236"/>
      <c r="O1303" s="92"/>
      <c r="P1303" s="92"/>
      <c r="Q1303" s="92"/>
      <c r="R1303" s="92"/>
      <c r="S1303" s="92"/>
      <c r="T1303" s="93"/>
      <c r="U1303" s="39"/>
      <c r="V1303" s="39"/>
      <c r="W1303" s="39"/>
      <c r="X1303" s="39"/>
      <c r="Y1303" s="39"/>
      <c r="Z1303" s="39"/>
      <c r="AA1303" s="39"/>
      <c r="AB1303" s="39"/>
      <c r="AC1303" s="39"/>
      <c r="AD1303" s="39"/>
      <c r="AE1303" s="39"/>
      <c r="AT1303" s="18" t="s">
        <v>168</v>
      </c>
      <c r="AU1303" s="18" t="s">
        <v>164</v>
      </c>
    </row>
    <row r="1304" s="13" customFormat="1">
      <c r="A1304" s="13"/>
      <c r="B1304" s="239"/>
      <c r="C1304" s="240"/>
      <c r="D1304" s="232" t="s">
        <v>170</v>
      </c>
      <c r="E1304" s="241" t="s">
        <v>1</v>
      </c>
      <c r="F1304" s="242" t="s">
        <v>1895</v>
      </c>
      <c r="G1304" s="240"/>
      <c r="H1304" s="243">
        <v>10.949999999999999</v>
      </c>
      <c r="I1304" s="244"/>
      <c r="J1304" s="240"/>
      <c r="K1304" s="240"/>
      <c r="L1304" s="245"/>
      <c r="M1304" s="246"/>
      <c r="N1304" s="247"/>
      <c r="O1304" s="247"/>
      <c r="P1304" s="247"/>
      <c r="Q1304" s="247"/>
      <c r="R1304" s="247"/>
      <c r="S1304" s="247"/>
      <c r="T1304" s="248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49" t="s">
        <v>170</v>
      </c>
      <c r="AU1304" s="249" t="s">
        <v>164</v>
      </c>
      <c r="AV1304" s="13" t="s">
        <v>164</v>
      </c>
      <c r="AW1304" s="13" t="s">
        <v>33</v>
      </c>
      <c r="AX1304" s="13" t="s">
        <v>76</v>
      </c>
      <c r="AY1304" s="249" t="s">
        <v>156</v>
      </c>
    </row>
    <row r="1305" s="13" customFormat="1">
      <c r="A1305" s="13"/>
      <c r="B1305" s="239"/>
      <c r="C1305" s="240"/>
      <c r="D1305" s="232" t="s">
        <v>170</v>
      </c>
      <c r="E1305" s="241" t="s">
        <v>1</v>
      </c>
      <c r="F1305" s="242" t="s">
        <v>1899</v>
      </c>
      <c r="G1305" s="240"/>
      <c r="H1305" s="243">
        <v>7.3099999999999996</v>
      </c>
      <c r="I1305" s="244"/>
      <c r="J1305" s="240"/>
      <c r="K1305" s="240"/>
      <c r="L1305" s="245"/>
      <c r="M1305" s="246"/>
      <c r="N1305" s="247"/>
      <c r="O1305" s="247"/>
      <c r="P1305" s="247"/>
      <c r="Q1305" s="247"/>
      <c r="R1305" s="247"/>
      <c r="S1305" s="247"/>
      <c r="T1305" s="248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49" t="s">
        <v>170</v>
      </c>
      <c r="AU1305" s="249" t="s">
        <v>164</v>
      </c>
      <c r="AV1305" s="13" t="s">
        <v>164</v>
      </c>
      <c r="AW1305" s="13" t="s">
        <v>33</v>
      </c>
      <c r="AX1305" s="13" t="s">
        <v>76</v>
      </c>
      <c r="AY1305" s="249" t="s">
        <v>156</v>
      </c>
    </row>
    <row r="1306" s="14" customFormat="1">
      <c r="A1306" s="14"/>
      <c r="B1306" s="250"/>
      <c r="C1306" s="251"/>
      <c r="D1306" s="232" t="s">
        <v>170</v>
      </c>
      <c r="E1306" s="252" t="s">
        <v>1</v>
      </c>
      <c r="F1306" s="253" t="s">
        <v>172</v>
      </c>
      <c r="G1306" s="251"/>
      <c r="H1306" s="254">
        <v>18.260000000000002</v>
      </c>
      <c r="I1306" s="255"/>
      <c r="J1306" s="251"/>
      <c r="K1306" s="251"/>
      <c r="L1306" s="256"/>
      <c r="M1306" s="257"/>
      <c r="N1306" s="258"/>
      <c r="O1306" s="258"/>
      <c r="P1306" s="258"/>
      <c r="Q1306" s="258"/>
      <c r="R1306" s="258"/>
      <c r="S1306" s="258"/>
      <c r="T1306" s="259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60" t="s">
        <v>170</v>
      </c>
      <c r="AU1306" s="260" t="s">
        <v>164</v>
      </c>
      <c r="AV1306" s="14" t="s">
        <v>163</v>
      </c>
      <c r="AW1306" s="14" t="s">
        <v>33</v>
      </c>
      <c r="AX1306" s="14" t="s">
        <v>84</v>
      </c>
      <c r="AY1306" s="260" t="s">
        <v>156</v>
      </c>
    </row>
    <row r="1307" s="2" customFormat="1" ht="16.5" customHeight="1">
      <c r="A1307" s="39"/>
      <c r="B1307" s="40"/>
      <c r="C1307" s="219" t="s">
        <v>1917</v>
      </c>
      <c r="D1307" s="219" t="s">
        <v>158</v>
      </c>
      <c r="E1307" s="220" t="s">
        <v>1918</v>
      </c>
      <c r="F1307" s="221" t="s">
        <v>1919</v>
      </c>
      <c r="G1307" s="222" t="s">
        <v>256</v>
      </c>
      <c r="H1307" s="223">
        <v>51.32</v>
      </c>
      <c r="I1307" s="224"/>
      <c r="J1307" s="225">
        <f>ROUND(I1307*H1307,2)</f>
        <v>0</v>
      </c>
      <c r="K1307" s="221" t="s">
        <v>162</v>
      </c>
      <c r="L1307" s="45"/>
      <c r="M1307" s="226" t="s">
        <v>1</v>
      </c>
      <c r="N1307" s="227" t="s">
        <v>42</v>
      </c>
      <c r="O1307" s="92"/>
      <c r="P1307" s="228">
        <f>O1307*H1307</f>
        <v>0</v>
      </c>
      <c r="Q1307" s="228">
        <v>9.0000000000000006E-05</v>
      </c>
      <c r="R1307" s="228">
        <f>Q1307*H1307</f>
        <v>0.0046188000000000002</v>
      </c>
      <c r="S1307" s="228">
        <v>0</v>
      </c>
      <c r="T1307" s="229">
        <f>S1307*H1307</f>
        <v>0</v>
      </c>
      <c r="U1307" s="39"/>
      <c r="V1307" s="39"/>
      <c r="W1307" s="39"/>
      <c r="X1307" s="39"/>
      <c r="Y1307" s="39"/>
      <c r="Z1307" s="39"/>
      <c r="AA1307" s="39"/>
      <c r="AB1307" s="39"/>
      <c r="AC1307" s="39"/>
      <c r="AD1307" s="39"/>
      <c r="AE1307" s="39"/>
      <c r="AR1307" s="230" t="s">
        <v>273</v>
      </c>
      <c r="AT1307" s="230" t="s">
        <v>158</v>
      </c>
      <c r="AU1307" s="230" t="s">
        <v>164</v>
      </c>
      <c r="AY1307" s="18" t="s">
        <v>156</v>
      </c>
      <c r="BE1307" s="231">
        <f>IF(N1307="základní",J1307,0)</f>
        <v>0</v>
      </c>
      <c r="BF1307" s="231">
        <f>IF(N1307="snížená",J1307,0)</f>
        <v>0</v>
      </c>
      <c r="BG1307" s="231">
        <f>IF(N1307="zákl. přenesená",J1307,0)</f>
        <v>0</v>
      </c>
      <c r="BH1307" s="231">
        <f>IF(N1307="sníž. přenesená",J1307,0)</f>
        <v>0</v>
      </c>
      <c r="BI1307" s="231">
        <f>IF(N1307="nulová",J1307,0)</f>
        <v>0</v>
      </c>
      <c r="BJ1307" s="18" t="s">
        <v>164</v>
      </c>
      <c r="BK1307" s="231">
        <f>ROUND(I1307*H1307,2)</f>
        <v>0</v>
      </c>
      <c r="BL1307" s="18" t="s">
        <v>273</v>
      </c>
      <c r="BM1307" s="230" t="s">
        <v>1920</v>
      </c>
    </row>
    <row r="1308" s="2" customFormat="1">
      <c r="A1308" s="39"/>
      <c r="B1308" s="40"/>
      <c r="C1308" s="41"/>
      <c r="D1308" s="232" t="s">
        <v>166</v>
      </c>
      <c r="E1308" s="41"/>
      <c r="F1308" s="233" t="s">
        <v>1921</v>
      </c>
      <c r="G1308" s="41"/>
      <c r="H1308" s="41"/>
      <c r="I1308" s="234"/>
      <c r="J1308" s="41"/>
      <c r="K1308" s="41"/>
      <c r="L1308" s="45"/>
      <c r="M1308" s="235"/>
      <c r="N1308" s="236"/>
      <c r="O1308" s="92"/>
      <c r="P1308" s="92"/>
      <c r="Q1308" s="92"/>
      <c r="R1308" s="92"/>
      <c r="S1308" s="92"/>
      <c r="T1308" s="93"/>
      <c r="U1308" s="39"/>
      <c r="V1308" s="39"/>
      <c r="W1308" s="39"/>
      <c r="X1308" s="39"/>
      <c r="Y1308" s="39"/>
      <c r="Z1308" s="39"/>
      <c r="AA1308" s="39"/>
      <c r="AB1308" s="39"/>
      <c r="AC1308" s="39"/>
      <c r="AD1308" s="39"/>
      <c r="AE1308" s="39"/>
      <c r="AT1308" s="18" t="s">
        <v>166</v>
      </c>
      <c r="AU1308" s="18" t="s">
        <v>164</v>
      </c>
    </row>
    <row r="1309" s="2" customFormat="1">
      <c r="A1309" s="39"/>
      <c r="B1309" s="40"/>
      <c r="C1309" s="41"/>
      <c r="D1309" s="237" t="s">
        <v>168</v>
      </c>
      <c r="E1309" s="41"/>
      <c r="F1309" s="238" t="s">
        <v>1922</v>
      </c>
      <c r="G1309" s="41"/>
      <c r="H1309" s="41"/>
      <c r="I1309" s="234"/>
      <c r="J1309" s="41"/>
      <c r="K1309" s="41"/>
      <c r="L1309" s="45"/>
      <c r="M1309" s="235"/>
      <c r="N1309" s="236"/>
      <c r="O1309" s="92"/>
      <c r="P1309" s="92"/>
      <c r="Q1309" s="92"/>
      <c r="R1309" s="92"/>
      <c r="S1309" s="92"/>
      <c r="T1309" s="93"/>
      <c r="U1309" s="39"/>
      <c r="V1309" s="39"/>
      <c r="W1309" s="39"/>
      <c r="X1309" s="39"/>
      <c r="Y1309" s="39"/>
      <c r="Z1309" s="39"/>
      <c r="AA1309" s="39"/>
      <c r="AB1309" s="39"/>
      <c r="AC1309" s="39"/>
      <c r="AD1309" s="39"/>
      <c r="AE1309" s="39"/>
      <c r="AT1309" s="18" t="s">
        <v>168</v>
      </c>
      <c r="AU1309" s="18" t="s">
        <v>164</v>
      </c>
    </row>
    <row r="1310" s="13" customFormat="1">
      <c r="A1310" s="13"/>
      <c r="B1310" s="239"/>
      <c r="C1310" s="240"/>
      <c r="D1310" s="232" t="s">
        <v>170</v>
      </c>
      <c r="E1310" s="241" t="s">
        <v>1</v>
      </c>
      <c r="F1310" s="242" t="s">
        <v>1881</v>
      </c>
      <c r="G1310" s="240"/>
      <c r="H1310" s="243">
        <v>7.1799999999999997</v>
      </c>
      <c r="I1310" s="244"/>
      <c r="J1310" s="240"/>
      <c r="K1310" s="240"/>
      <c r="L1310" s="245"/>
      <c r="M1310" s="246"/>
      <c r="N1310" s="247"/>
      <c r="O1310" s="247"/>
      <c r="P1310" s="247"/>
      <c r="Q1310" s="247"/>
      <c r="R1310" s="247"/>
      <c r="S1310" s="247"/>
      <c r="T1310" s="248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49" t="s">
        <v>170</v>
      </c>
      <c r="AU1310" s="249" t="s">
        <v>164</v>
      </c>
      <c r="AV1310" s="13" t="s">
        <v>164</v>
      </c>
      <c r="AW1310" s="13" t="s">
        <v>33</v>
      </c>
      <c r="AX1310" s="13" t="s">
        <v>76</v>
      </c>
      <c r="AY1310" s="249" t="s">
        <v>156</v>
      </c>
    </row>
    <row r="1311" s="13" customFormat="1">
      <c r="A1311" s="13"/>
      <c r="B1311" s="239"/>
      <c r="C1311" s="240"/>
      <c r="D1311" s="232" t="s">
        <v>170</v>
      </c>
      <c r="E1311" s="241" t="s">
        <v>1</v>
      </c>
      <c r="F1311" s="242" t="s">
        <v>1923</v>
      </c>
      <c r="G1311" s="240"/>
      <c r="H1311" s="243">
        <v>12.699999999999999</v>
      </c>
      <c r="I1311" s="244"/>
      <c r="J1311" s="240"/>
      <c r="K1311" s="240"/>
      <c r="L1311" s="245"/>
      <c r="M1311" s="246"/>
      <c r="N1311" s="247"/>
      <c r="O1311" s="247"/>
      <c r="P1311" s="247"/>
      <c r="Q1311" s="247"/>
      <c r="R1311" s="247"/>
      <c r="S1311" s="247"/>
      <c r="T1311" s="248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49" t="s">
        <v>170</v>
      </c>
      <c r="AU1311" s="249" t="s">
        <v>164</v>
      </c>
      <c r="AV1311" s="13" t="s">
        <v>164</v>
      </c>
      <c r="AW1311" s="13" t="s">
        <v>33</v>
      </c>
      <c r="AX1311" s="13" t="s">
        <v>76</v>
      </c>
      <c r="AY1311" s="249" t="s">
        <v>156</v>
      </c>
    </row>
    <row r="1312" s="13" customFormat="1">
      <c r="A1312" s="13"/>
      <c r="B1312" s="239"/>
      <c r="C1312" s="240"/>
      <c r="D1312" s="232" t="s">
        <v>170</v>
      </c>
      <c r="E1312" s="241" t="s">
        <v>1</v>
      </c>
      <c r="F1312" s="242" t="s">
        <v>1882</v>
      </c>
      <c r="G1312" s="240"/>
      <c r="H1312" s="243">
        <v>18.98</v>
      </c>
      <c r="I1312" s="244"/>
      <c r="J1312" s="240"/>
      <c r="K1312" s="240"/>
      <c r="L1312" s="245"/>
      <c r="M1312" s="246"/>
      <c r="N1312" s="247"/>
      <c r="O1312" s="247"/>
      <c r="P1312" s="247"/>
      <c r="Q1312" s="247"/>
      <c r="R1312" s="247"/>
      <c r="S1312" s="247"/>
      <c r="T1312" s="248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49" t="s">
        <v>170</v>
      </c>
      <c r="AU1312" s="249" t="s">
        <v>164</v>
      </c>
      <c r="AV1312" s="13" t="s">
        <v>164</v>
      </c>
      <c r="AW1312" s="13" t="s">
        <v>33</v>
      </c>
      <c r="AX1312" s="13" t="s">
        <v>76</v>
      </c>
      <c r="AY1312" s="249" t="s">
        <v>156</v>
      </c>
    </row>
    <row r="1313" s="13" customFormat="1">
      <c r="A1313" s="13"/>
      <c r="B1313" s="239"/>
      <c r="C1313" s="240"/>
      <c r="D1313" s="232" t="s">
        <v>170</v>
      </c>
      <c r="E1313" s="241" t="s">
        <v>1</v>
      </c>
      <c r="F1313" s="242" t="s">
        <v>1924</v>
      </c>
      <c r="G1313" s="240"/>
      <c r="H1313" s="243">
        <v>12.460000000000001</v>
      </c>
      <c r="I1313" s="244"/>
      <c r="J1313" s="240"/>
      <c r="K1313" s="240"/>
      <c r="L1313" s="245"/>
      <c r="M1313" s="246"/>
      <c r="N1313" s="247"/>
      <c r="O1313" s="247"/>
      <c r="P1313" s="247"/>
      <c r="Q1313" s="247"/>
      <c r="R1313" s="247"/>
      <c r="S1313" s="247"/>
      <c r="T1313" s="248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49" t="s">
        <v>170</v>
      </c>
      <c r="AU1313" s="249" t="s">
        <v>164</v>
      </c>
      <c r="AV1313" s="13" t="s">
        <v>164</v>
      </c>
      <c r="AW1313" s="13" t="s">
        <v>33</v>
      </c>
      <c r="AX1313" s="13" t="s">
        <v>76</v>
      </c>
      <c r="AY1313" s="249" t="s">
        <v>156</v>
      </c>
    </row>
    <row r="1314" s="14" customFormat="1">
      <c r="A1314" s="14"/>
      <c r="B1314" s="250"/>
      <c r="C1314" s="251"/>
      <c r="D1314" s="232" t="s">
        <v>170</v>
      </c>
      <c r="E1314" s="252" t="s">
        <v>1</v>
      </c>
      <c r="F1314" s="253" t="s">
        <v>172</v>
      </c>
      <c r="G1314" s="251"/>
      <c r="H1314" s="254">
        <v>51.32</v>
      </c>
      <c r="I1314" s="255"/>
      <c r="J1314" s="251"/>
      <c r="K1314" s="251"/>
      <c r="L1314" s="256"/>
      <c r="M1314" s="257"/>
      <c r="N1314" s="258"/>
      <c r="O1314" s="258"/>
      <c r="P1314" s="258"/>
      <c r="Q1314" s="258"/>
      <c r="R1314" s="258"/>
      <c r="S1314" s="258"/>
      <c r="T1314" s="259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60" t="s">
        <v>170</v>
      </c>
      <c r="AU1314" s="260" t="s">
        <v>164</v>
      </c>
      <c r="AV1314" s="14" t="s">
        <v>163</v>
      </c>
      <c r="AW1314" s="14" t="s">
        <v>33</v>
      </c>
      <c r="AX1314" s="14" t="s">
        <v>84</v>
      </c>
      <c r="AY1314" s="260" t="s">
        <v>156</v>
      </c>
    </row>
    <row r="1315" s="2" customFormat="1" ht="16.5" customHeight="1">
      <c r="A1315" s="39"/>
      <c r="B1315" s="40"/>
      <c r="C1315" s="219" t="s">
        <v>1925</v>
      </c>
      <c r="D1315" s="219" t="s">
        <v>158</v>
      </c>
      <c r="E1315" s="220" t="s">
        <v>1926</v>
      </c>
      <c r="F1315" s="221" t="s">
        <v>1927</v>
      </c>
      <c r="G1315" s="222" t="s">
        <v>256</v>
      </c>
      <c r="H1315" s="223">
        <v>25.16</v>
      </c>
      <c r="I1315" s="224"/>
      <c r="J1315" s="225">
        <f>ROUND(I1315*H1315,2)</f>
        <v>0</v>
      </c>
      <c r="K1315" s="221" t="s">
        <v>162</v>
      </c>
      <c r="L1315" s="45"/>
      <c r="M1315" s="226" t="s">
        <v>1</v>
      </c>
      <c r="N1315" s="227" t="s">
        <v>42</v>
      </c>
      <c r="O1315" s="92"/>
      <c r="P1315" s="228">
        <f>O1315*H1315</f>
        <v>0</v>
      </c>
      <c r="Q1315" s="228">
        <v>0.00142</v>
      </c>
      <c r="R1315" s="228">
        <f>Q1315*H1315</f>
        <v>0.035727200000000001</v>
      </c>
      <c r="S1315" s="228">
        <v>0</v>
      </c>
      <c r="T1315" s="229">
        <f>S1315*H1315</f>
        <v>0</v>
      </c>
      <c r="U1315" s="39"/>
      <c r="V1315" s="39"/>
      <c r="W1315" s="39"/>
      <c r="X1315" s="39"/>
      <c r="Y1315" s="39"/>
      <c r="Z1315" s="39"/>
      <c r="AA1315" s="39"/>
      <c r="AB1315" s="39"/>
      <c r="AC1315" s="39"/>
      <c r="AD1315" s="39"/>
      <c r="AE1315" s="39"/>
      <c r="AR1315" s="230" t="s">
        <v>273</v>
      </c>
      <c r="AT1315" s="230" t="s">
        <v>158</v>
      </c>
      <c r="AU1315" s="230" t="s">
        <v>164</v>
      </c>
      <c r="AY1315" s="18" t="s">
        <v>156</v>
      </c>
      <c r="BE1315" s="231">
        <f>IF(N1315="základní",J1315,0)</f>
        <v>0</v>
      </c>
      <c r="BF1315" s="231">
        <f>IF(N1315="snížená",J1315,0)</f>
        <v>0</v>
      </c>
      <c r="BG1315" s="231">
        <f>IF(N1315="zákl. přenesená",J1315,0)</f>
        <v>0</v>
      </c>
      <c r="BH1315" s="231">
        <f>IF(N1315="sníž. přenesená",J1315,0)</f>
        <v>0</v>
      </c>
      <c r="BI1315" s="231">
        <f>IF(N1315="nulová",J1315,0)</f>
        <v>0</v>
      </c>
      <c r="BJ1315" s="18" t="s">
        <v>164</v>
      </c>
      <c r="BK1315" s="231">
        <f>ROUND(I1315*H1315,2)</f>
        <v>0</v>
      </c>
      <c r="BL1315" s="18" t="s">
        <v>273</v>
      </c>
      <c r="BM1315" s="230" t="s">
        <v>1928</v>
      </c>
    </row>
    <row r="1316" s="2" customFormat="1">
      <c r="A1316" s="39"/>
      <c r="B1316" s="40"/>
      <c r="C1316" s="41"/>
      <c r="D1316" s="232" t="s">
        <v>166</v>
      </c>
      <c r="E1316" s="41"/>
      <c r="F1316" s="233" t="s">
        <v>1929</v>
      </c>
      <c r="G1316" s="41"/>
      <c r="H1316" s="41"/>
      <c r="I1316" s="234"/>
      <c r="J1316" s="41"/>
      <c r="K1316" s="41"/>
      <c r="L1316" s="45"/>
      <c r="M1316" s="235"/>
      <c r="N1316" s="236"/>
      <c r="O1316" s="92"/>
      <c r="P1316" s="92"/>
      <c r="Q1316" s="92"/>
      <c r="R1316" s="92"/>
      <c r="S1316" s="92"/>
      <c r="T1316" s="93"/>
      <c r="U1316" s="39"/>
      <c r="V1316" s="39"/>
      <c r="W1316" s="39"/>
      <c r="X1316" s="39"/>
      <c r="Y1316" s="39"/>
      <c r="Z1316" s="39"/>
      <c r="AA1316" s="39"/>
      <c r="AB1316" s="39"/>
      <c r="AC1316" s="39"/>
      <c r="AD1316" s="39"/>
      <c r="AE1316" s="39"/>
      <c r="AT1316" s="18" t="s">
        <v>166</v>
      </c>
      <c r="AU1316" s="18" t="s">
        <v>164</v>
      </c>
    </row>
    <row r="1317" s="2" customFormat="1">
      <c r="A1317" s="39"/>
      <c r="B1317" s="40"/>
      <c r="C1317" s="41"/>
      <c r="D1317" s="237" t="s">
        <v>168</v>
      </c>
      <c r="E1317" s="41"/>
      <c r="F1317" s="238" t="s">
        <v>1930</v>
      </c>
      <c r="G1317" s="41"/>
      <c r="H1317" s="41"/>
      <c r="I1317" s="234"/>
      <c r="J1317" s="41"/>
      <c r="K1317" s="41"/>
      <c r="L1317" s="45"/>
      <c r="M1317" s="235"/>
      <c r="N1317" s="236"/>
      <c r="O1317" s="92"/>
      <c r="P1317" s="92"/>
      <c r="Q1317" s="92"/>
      <c r="R1317" s="92"/>
      <c r="S1317" s="92"/>
      <c r="T1317" s="93"/>
      <c r="U1317" s="39"/>
      <c r="V1317" s="39"/>
      <c r="W1317" s="39"/>
      <c r="X1317" s="39"/>
      <c r="Y1317" s="39"/>
      <c r="Z1317" s="39"/>
      <c r="AA1317" s="39"/>
      <c r="AB1317" s="39"/>
      <c r="AC1317" s="39"/>
      <c r="AD1317" s="39"/>
      <c r="AE1317" s="39"/>
      <c r="AT1317" s="18" t="s">
        <v>168</v>
      </c>
      <c r="AU1317" s="18" t="s">
        <v>164</v>
      </c>
    </row>
    <row r="1318" s="13" customFormat="1">
      <c r="A1318" s="13"/>
      <c r="B1318" s="239"/>
      <c r="C1318" s="240"/>
      <c r="D1318" s="232" t="s">
        <v>170</v>
      </c>
      <c r="E1318" s="241" t="s">
        <v>1</v>
      </c>
      <c r="F1318" s="242" t="s">
        <v>1923</v>
      </c>
      <c r="G1318" s="240"/>
      <c r="H1318" s="243">
        <v>12.699999999999999</v>
      </c>
      <c r="I1318" s="244"/>
      <c r="J1318" s="240"/>
      <c r="K1318" s="240"/>
      <c r="L1318" s="245"/>
      <c r="M1318" s="246"/>
      <c r="N1318" s="247"/>
      <c r="O1318" s="247"/>
      <c r="P1318" s="247"/>
      <c r="Q1318" s="247"/>
      <c r="R1318" s="247"/>
      <c r="S1318" s="247"/>
      <c r="T1318" s="248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49" t="s">
        <v>170</v>
      </c>
      <c r="AU1318" s="249" t="s">
        <v>164</v>
      </c>
      <c r="AV1318" s="13" t="s">
        <v>164</v>
      </c>
      <c r="AW1318" s="13" t="s">
        <v>33</v>
      </c>
      <c r="AX1318" s="13" t="s">
        <v>76</v>
      </c>
      <c r="AY1318" s="249" t="s">
        <v>156</v>
      </c>
    </row>
    <row r="1319" s="13" customFormat="1">
      <c r="A1319" s="13"/>
      <c r="B1319" s="239"/>
      <c r="C1319" s="240"/>
      <c r="D1319" s="232" t="s">
        <v>170</v>
      </c>
      <c r="E1319" s="241" t="s">
        <v>1</v>
      </c>
      <c r="F1319" s="242" t="s">
        <v>1924</v>
      </c>
      <c r="G1319" s="240"/>
      <c r="H1319" s="243">
        <v>12.460000000000001</v>
      </c>
      <c r="I1319" s="244"/>
      <c r="J1319" s="240"/>
      <c r="K1319" s="240"/>
      <c r="L1319" s="245"/>
      <c r="M1319" s="246"/>
      <c r="N1319" s="247"/>
      <c r="O1319" s="247"/>
      <c r="P1319" s="247"/>
      <c r="Q1319" s="247"/>
      <c r="R1319" s="247"/>
      <c r="S1319" s="247"/>
      <c r="T1319" s="248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49" t="s">
        <v>170</v>
      </c>
      <c r="AU1319" s="249" t="s">
        <v>164</v>
      </c>
      <c r="AV1319" s="13" t="s">
        <v>164</v>
      </c>
      <c r="AW1319" s="13" t="s">
        <v>33</v>
      </c>
      <c r="AX1319" s="13" t="s">
        <v>76</v>
      </c>
      <c r="AY1319" s="249" t="s">
        <v>156</v>
      </c>
    </row>
    <row r="1320" s="14" customFormat="1">
      <c r="A1320" s="14"/>
      <c r="B1320" s="250"/>
      <c r="C1320" s="251"/>
      <c r="D1320" s="232" t="s">
        <v>170</v>
      </c>
      <c r="E1320" s="252" t="s">
        <v>1</v>
      </c>
      <c r="F1320" s="253" t="s">
        <v>172</v>
      </c>
      <c r="G1320" s="251"/>
      <c r="H1320" s="254">
        <v>25.16</v>
      </c>
      <c r="I1320" s="255"/>
      <c r="J1320" s="251"/>
      <c r="K1320" s="251"/>
      <c r="L1320" s="256"/>
      <c r="M1320" s="257"/>
      <c r="N1320" s="258"/>
      <c r="O1320" s="258"/>
      <c r="P1320" s="258"/>
      <c r="Q1320" s="258"/>
      <c r="R1320" s="258"/>
      <c r="S1320" s="258"/>
      <c r="T1320" s="259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60" t="s">
        <v>170</v>
      </c>
      <c r="AU1320" s="260" t="s">
        <v>164</v>
      </c>
      <c r="AV1320" s="14" t="s">
        <v>163</v>
      </c>
      <c r="AW1320" s="14" t="s">
        <v>33</v>
      </c>
      <c r="AX1320" s="14" t="s">
        <v>84</v>
      </c>
      <c r="AY1320" s="260" t="s">
        <v>156</v>
      </c>
    </row>
    <row r="1321" s="2" customFormat="1" ht="24.15" customHeight="1">
      <c r="A1321" s="39"/>
      <c r="B1321" s="40"/>
      <c r="C1321" s="219" t="s">
        <v>1931</v>
      </c>
      <c r="D1321" s="219" t="s">
        <v>158</v>
      </c>
      <c r="E1321" s="220" t="s">
        <v>1932</v>
      </c>
      <c r="F1321" s="221" t="s">
        <v>1933</v>
      </c>
      <c r="G1321" s="222" t="s">
        <v>161</v>
      </c>
      <c r="H1321" s="223">
        <v>64.950000000000003</v>
      </c>
      <c r="I1321" s="224"/>
      <c r="J1321" s="225">
        <f>ROUND(I1321*H1321,2)</f>
        <v>0</v>
      </c>
      <c r="K1321" s="221" t="s">
        <v>162</v>
      </c>
      <c r="L1321" s="45"/>
      <c r="M1321" s="226" t="s">
        <v>1</v>
      </c>
      <c r="N1321" s="227" t="s">
        <v>42</v>
      </c>
      <c r="O1321" s="92"/>
      <c r="P1321" s="228">
        <f>O1321*H1321</f>
        <v>0</v>
      </c>
      <c r="Q1321" s="228">
        <v>5.0000000000000002E-05</v>
      </c>
      <c r="R1321" s="228">
        <f>Q1321*H1321</f>
        <v>0.0032475000000000004</v>
      </c>
      <c r="S1321" s="228">
        <v>0</v>
      </c>
      <c r="T1321" s="229">
        <f>S1321*H1321</f>
        <v>0</v>
      </c>
      <c r="U1321" s="39"/>
      <c r="V1321" s="39"/>
      <c r="W1321" s="39"/>
      <c r="X1321" s="39"/>
      <c r="Y1321" s="39"/>
      <c r="Z1321" s="39"/>
      <c r="AA1321" s="39"/>
      <c r="AB1321" s="39"/>
      <c r="AC1321" s="39"/>
      <c r="AD1321" s="39"/>
      <c r="AE1321" s="39"/>
      <c r="AR1321" s="230" t="s">
        <v>273</v>
      </c>
      <c r="AT1321" s="230" t="s">
        <v>158</v>
      </c>
      <c r="AU1321" s="230" t="s">
        <v>164</v>
      </c>
      <c r="AY1321" s="18" t="s">
        <v>156</v>
      </c>
      <c r="BE1321" s="231">
        <f>IF(N1321="základní",J1321,0)</f>
        <v>0</v>
      </c>
      <c r="BF1321" s="231">
        <f>IF(N1321="snížená",J1321,0)</f>
        <v>0</v>
      </c>
      <c r="BG1321" s="231">
        <f>IF(N1321="zákl. přenesená",J1321,0)</f>
        <v>0</v>
      </c>
      <c r="BH1321" s="231">
        <f>IF(N1321="sníž. přenesená",J1321,0)</f>
        <v>0</v>
      </c>
      <c r="BI1321" s="231">
        <f>IF(N1321="nulová",J1321,0)</f>
        <v>0</v>
      </c>
      <c r="BJ1321" s="18" t="s">
        <v>164</v>
      </c>
      <c r="BK1321" s="231">
        <f>ROUND(I1321*H1321,2)</f>
        <v>0</v>
      </c>
      <c r="BL1321" s="18" t="s">
        <v>273</v>
      </c>
      <c r="BM1321" s="230" t="s">
        <v>1934</v>
      </c>
    </row>
    <row r="1322" s="2" customFormat="1">
      <c r="A1322" s="39"/>
      <c r="B1322" s="40"/>
      <c r="C1322" s="41"/>
      <c r="D1322" s="232" t="s">
        <v>166</v>
      </c>
      <c r="E1322" s="41"/>
      <c r="F1322" s="233" t="s">
        <v>1935</v>
      </c>
      <c r="G1322" s="41"/>
      <c r="H1322" s="41"/>
      <c r="I1322" s="234"/>
      <c r="J1322" s="41"/>
      <c r="K1322" s="41"/>
      <c r="L1322" s="45"/>
      <c r="M1322" s="235"/>
      <c r="N1322" s="236"/>
      <c r="O1322" s="92"/>
      <c r="P1322" s="92"/>
      <c r="Q1322" s="92"/>
      <c r="R1322" s="92"/>
      <c r="S1322" s="92"/>
      <c r="T1322" s="93"/>
      <c r="U1322" s="39"/>
      <c r="V1322" s="39"/>
      <c r="W1322" s="39"/>
      <c r="X1322" s="39"/>
      <c r="Y1322" s="39"/>
      <c r="Z1322" s="39"/>
      <c r="AA1322" s="39"/>
      <c r="AB1322" s="39"/>
      <c r="AC1322" s="39"/>
      <c r="AD1322" s="39"/>
      <c r="AE1322" s="39"/>
      <c r="AT1322" s="18" t="s">
        <v>166</v>
      </c>
      <c r="AU1322" s="18" t="s">
        <v>164</v>
      </c>
    </row>
    <row r="1323" s="2" customFormat="1">
      <c r="A1323" s="39"/>
      <c r="B1323" s="40"/>
      <c r="C1323" s="41"/>
      <c r="D1323" s="237" t="s">
        <v>168</v>
      </c>
      <c r="E1323" s="41"/>
      <c r="F1323" s="238" t="s">
        <v>1936</v>
      </c>
      <c r="G1323" s="41"/>
      <c r="H1323" s="41"/>
      <c r="I1323" s="234"/>
      <c r="J1323" s="41"/>
      <c r="K1323" s="41"/>
      <c r="L1323" s="45"/>
      <c r="M1323" s="235"/>
      <c r="N1323" s="236"/>
      <c r="O1323" s="92"/>
      <c r="P1323" s="92"/>
      <c r="Q1323" s="92"/>
      <c r="R1323" s="92"/>
      <c r="S1323" s="92"/>
      <c r="T1323" s="93"/>
      <c r="U1323" s="39"/>
      <c r="V1323" s="39"/>
      <c r="W1323" s="39"/>
      <c r="X1323" s="39"/>
      <c r="Y1323" s="39"/>
      <c r="Z1323" s="39"/>
      <c r="AA1323" s="39"/>
      <c r="AB1323" s="39"/>
      <c r="AC1323" s="39"/>
      <c r="AD1323" s="39"/>
      <c r="AE1323" s="39"/>
      <c r="AT1323" s="18" t="s">
        <v>168</v>
      </c>
      <c r="AU1323" s="18" t="s">
        <v>164</v>
      </c>
    </row>
    <row r="1324" s="2" customFormat="1" ht="24.15" customHeight="1">
      <c r="A1324" s="39"/>
      <c r="B1324" s="40"/>
      <c r="C1324" s="219" t="s">
        <v>1937</v>
      </c>
      <c r="D1324" s="219" t="s">
        <v>158</v>
      </c>
      <c r="E1324" s="220" t="s">
        <v>1938</v>
      </c>
      <c r="F1324" s="221" t="s">
        <v>1939</v>
      </c>
      <c r="G1324" s="222" t="s">
        <v>991</v>
      </c>
      <c r="H1324" s="292"/>
      <c r="I1324" s="224"/>
      <c r="J1324" s="225">
        <f>ROUND(I1324*H1324,2)</f>
        <v>0</v>
      </c>
      <c r="K1324" s="221" t="s">
        <v>162</v>
      </c>
      <c r="L1324" s="45"/>
      <c r="M1324" s="226" t="s">
        <v>1</v>
      </c>
      <c r="N1324" s="227" t="s">
        <v>42</v>
      </c>
      <c r="O1324" s="92"/>
      <c r="P1324" s="228">
        <f>O1324*H1324</f>
        <v>0</v>
      </c>
      <c r="Q1324" s="228">
        <v>0</v>
      </c>
      <c r="R1324" s="228">
        <f>Q1324*H1324</f>
        <v>0</v>
      </c>
      <c r="S1324" s="228">
        <v>0</v>
      </c>
      <c r="T1324" s="229">
        <f>S1324*H1324</f>
        <v>0</v>
      </c>
      <c r="U1324" s="39"/>
      <c r="V1324" s="39"/>
      <c r="W1324" s="39"/>
      <c r="X1324" s="39"/>
      <c r="Y1324" s="39"/>
      <c r="Z1324" s="39"/>
      <c r="AA1324" s="39"/>
      <c r="AB1324" s="39"/>
      <c r="AC1324" s="39"/>
      <c r="AD1324" s="39"/>
      <c r="AE1324" s="39"/>
      <c r="AR1324" s="230" t="s">
        <v>273</v>
      </c>
      <c r="AT1324" s="230" t="s">
        <v>158</v>
      </c>
      <c r="AU1324" s="230" t="s">
        <v>164</v>
      </c>
      <c r="AY1324" s="18" t="s">
        <v>156</v>
      </c>
      <c r="BE1324" s="231">
        <f>IF(N1324="základní",J1324,0)</f>
        <v>0</v>
      </c>
      <c r="BF1324" s="231">
        <f>IF(N1324="snížená",J1324,0)</f>
        <v>0</v>
      </c>
      <c r="BG1324" s="231">
        <f>IF(N1324="zákl. přenesená",J1324,0)</f>
        <v>0</v>
      </c>
      <c r="BH1324" s="231">
        <f>IF(N1324="sníž. přenesená",J1324,0)</f>
        <v>0</v>
      </c>
      <c r="BI1324" s="231">
        <f>IF(N1324="nulová",J1324,0)</f>
        <v>0</v>
      </c>
      <c r="BJ1324" s="18" t="s">
        <v>164</v>
      </c>
      <c r="BK1324" s="231">
        <f>ROUND(I1324*H1324,2)</f>
        <v>0</v>
      </c>
      <c r="BL1324" s="18" t="s">
        <v>273</v>
      </c>
      <c r="BM1324" s="230" t="s">
        <v>1940</v>
      </c>
    </row>
    <row r="1325" s="2" customFormat="1">
      <c r="A1325" s="39"/>
      <c r="B1325" s="40"/>
      <c r="C1325" s="41"/>
      <c r="D1325" s="232" t="s">
        <v>166</v>
      </c>
      <c r="E1325" s="41"/>
      <c r="F1325" s="233" t="s">
        <v>1941</v>
      </c>
      <c r="G1325" s="41"/>
      <c r="H1325" s="41"/>
      <c r="I1325" s="234"/>
      <c r="J1325" s="41"/>
      <c r="K1325" s="41"/>
      <c r="L1325" s="45"/>
      <c r="M1325" s="235"/>
      <c r="N1325" s="236"/>
      <c r="O1325" s="92"/>
      <c r="P1325" s="92"/>
      <c r="Q1325" s="92"/>
      <c r="R1325" s="92"/>
      <c r="S1325" s="92"/>
      <c r="T1325" s="93"/>
      <c r="U1325" s="39"/>
      <c r="V1325" s="39"/>
      <c r="W1325" s="39"/>
      <c r="X1325" s="39"/>
      <c r="Y1325" s="39"/>
      <c r="Z1325" s="39"/>
      <c r="AA1325" s="39"/>
      <c r="AB1325" s="39"/>
      <c r="AC1325" s="39"/>
      <c r="AD1325" s="39"/>
      <c r="AE1325" s="39"/>
      <c r="AT1325" s="18" t="s">
        <v>166</v>
      </c>
      <c r="AU1325" s="18" t="s">
        <v>164</v>
      </c>
    </row>
    <row r="1326" s="2" customFormat="1">
      <c r="A1326" s="39"/>
      <c r="B1326" s="40"/>
      <c r="C1326" s="41"/>
      <c r="D1326" s="237" t="s">
        <v>168</v>
      </c>
      <c r="E1326" s="41"/>
      <c r="F1326" s="238" t="s">
        <v>1942</v>
      </c>
      <c r="G1326" s="41"/>
      <c r="H1326" s="41"/>
      <c r="I1326" s="234"/>
      <c r="J1326" s="41"/>
      <c r="K1326" s="41"/>
      <c r="L1326" s="45"/>
      <c r="M1326" s="235"/>
      <c r="N1326" s="236"/>
      <c r="O1326" s="92"/>
      <c r="P1326" s="92"/>
      <c r="Q1326" s="92"/>
      <c r="R1326" s="92"/>
      <c r="S1326" s="92"/>
      <c r="T1326" s="93"/>
      <c r="U1326" s="39"/>
      <c r="V1326" s="39"/>
      <c r="W1326" s="39"/>
      <c r="X1326" s="39"/>
      <c r="Y1326" s="39"/>
      <c r="Z1326" s="39"/>
      <c r="AA1326" s="39"/>
      <c r="AB1326" s="39"/>
      <c r="AC1326" s="39"/>
      <c r="AD1326" s="39"/>
      <c r="AE1326" s="39"/>
      <c r="AT1326" s="18" t="s">
        <v>168</v>
      </c>
      <c r="AU1326" s="18" t="s">
        <v>164</v>
      </c>
    </row>
    <row r="1327" s="12" customFormat="1" ht="22.8" customHeight="1">
      <c r="A1327" s="12"/>
      <c r="B1327" s="203"/>
      <c r="C1327" s="204"/>
      <c r="D1327" s="205" t="s">
        <v>75</v>
      </c>
      <c r="E1327" s="217" t="s">
        <v>1943</v>
      </c>
      <c r="F1327" s="217" t="s">
        <v>1944</v>
      </c>
      <c r="G1327" s="204"/>
      <c r="H1327" s="204"/>
      <c r="I1327" s="207"/>
      <c r="J1327" s="218">
        <f>BK1327</f>
        <v>0</v>
      </c>
      <c r="K1327" s="204"/>
      <c r="L1327" s="209"/>
      <c r="M1327" s="210"/>
      <c r="N1327" s="211"/>
      <c r="O1327" s="211"/>
      <c r="P1327" s="212">
        <f>SUM(P1328:P1365)</f>
        <v>0</v>
      </c>
      <c r="Q1327" s="211"/>
      <c r="R1327" s="212">
        <f>SUM(R1328:R1365)</f>
        <v>0.95077815999999982</v>
      </c>
      <c r="S1327" s="211"/>
      <c r="T1327" s="213">
        <f>SUM(T1328:T1365)</f>
        <v>0</v>
      </c>
      <c r="U1327" s="12"/>
      <c r="V1327" s="12"/>
      <c r="W1327" s="12"/>
      <c r="X1327" s="12"/>
      <c r="Y1327" s="12"/>
      <c r="Z1327" s="12"/>
      <c r="AA1327" s="12"/>
      <c r="AB1327" s="12"/>
      <c r="AC1327" s="12"/>
      <c r="AD1327" s="12"/>
      <c r="AE1327" s="12"/>
      <c r="AR1327" s="214" t="s">
        <v>164</v>
      </c>
      <c r="AT1327" s="215" t="s">
        <v>75</v>
      </c>
      <c r="AU1327" s="215" t="s">
        <v>84</v>
      </c>
      <c r="AY1327" s="214" t="s">
        <v>156</v>
      </c>
      <c r="BK1327" s="216">
        <f>SUM(BK1328:BK1365)</f>
        <v>0</v>
      </c>
    </row>
    <row r="1328" s="2" customFormat="1" ht="16.5" customHeight="1">
      <c r="A1328" s="39"/>
      <c r="B1328" s="40"/>
      <c r="C1328" s="219" t="s">
        <v>1945</v>
      </c>
      <c r="D1328" s="219" t="s">
        <v>158</v>
      </c>
      <c r="E1328" s="220" t="s">
        <v>1946</v>
      </c>
      <c r="F1328" s="221" t="s">
        <v>1947</v>
      </c>
      <c r="G1328" s="222" t="s">
        <v>161</v>
      </c>
      <c r="H1328" s="223">
        <v>84.989999999999995</v>
      </c>
      <c r="I1328" s="224"/>
      <c r="J1328" s="225">
        <f>ROUND(I1328*H1328,2)</f>
        <v>0</v>
      </c>
      <c r="K1328" s="221" t="s">
        <v>162</v>
      </c>
      <c r="L1328" s="45"/>
      <c r="M1328" s="226" t="s">
        <v>1</v>
      </c>
      <c r="N1328" s="227" t="s">
        <v>42</v>
      </c>
      <c r="O1328" s="92"/>
      <c r="P1328" s="228">
        <f>O1328*H1328</f>
        <v>0</v>
      </c>
      <c r="Q1328" s="228">
        <v>0</v>
      </c>
      <c r="R1328" s="228">
        <f>Q1328*H1328</f>
        <v>0</v>
      </c>
      <c r="S1328" s="228">
        <v>0</v>
      </c>
      <c r="T1328" s="229">
        <f>S1328*H1328</f>
        <v>0</v>
      </c>
      <c r="U1328" s="39"/>
      <c r="V1328" s="39"/>
      <c r="W1328" s="39"/>
      <c r="X1328" s="39"/>
      <c r="Y1328" s="39"/>
      <c r="Z1328" s="39"/>
      <c r="AA1328" s="39"/>
      <c r="AB1328" s="39"/>
      <c r="AC1328" s="39"/>
      <c r="AD1328" s="39"/>
      <c r="AE1328" s="39"/>
      <c r="AR1328" s="230" t="s">
        <v>273</v>
      </c>
      <c r="AT1328" s="230" t="s">
        <v>158</v>
      </c>
      <c r="AU1328" s="230" t="s">
        <v>164</v>
      </c>
      <c r="AY1328" s="18" t="s">
        <v>156</v>
      </c>
      <c r="BE1328" s="231">
        <f>IF(N1328="základní",J1328,0)</f>
        <v>0</v>
      </c>
      <c r="BF1328" s="231">
        <f>IF(N1328="snížená",J1328,0)</f>
        <v>0</v>
      </c>
      <c r="BG1328" s="231">
        <f>IF(N1328="zákl. přenesená",J1328,0)</f>
        <v>0</v>
      </c>
      <c r="BH1328" s="231">
        <f>IF(N1328="sníž. přenesená",J1328,0)</f>
        <v>0</v>
      </c>
      <c r="BI1328" s="231">
        <f>IF(N1328="nulová",J1328,0)</f>
        <v>0</v>
      </c>
      <c r="BJ1328" s="18" t="s">
        <v>164</v>
      </c>
      <c r="BK1328" s="231">
        <f>ROUND(I1328*H1328,2)</f>
        <v>0</v>
      </c>
      <c r="BL1328" s="18" t="s">
        <v>273</v>
      </c>
      <c r="BM1328" s="230" t="s">
        <v>1948</v>
      </c>
    </row>
    <row r="1329" s="2" customFormat="1">
      <c r="A1329" s="39"/>
      <c r="B1329" s="40"/>
      <c r="C1329" s="41"/>
      <c r="D1329" s="232" t="s">
        <v>166</v>
      </c>
      <c r="E1329" s="41"/>
      <c r="F1329" s="233" t="s">
        <v>1949</v>
      </c>
      <c r="G1329" s="41"/>
      <c r="H1329" s="41"/>
      <c r="I1329" s="234"/>
      <c r="J1329" s="41"/>
      <c r="K1329" s="41"/>
      <c r="L1329" s="45"/>
      <c r="M1329" s="235"/>
      <c r="N1329" s="236"/>
      <c r="O1329" s="92"/>
      <c r="P1329" s="92"/>
      <c r="Q1329" s="92"/>
      <c r="R1329" s="92"/>
      <c r="S1329" s="92"/>
      <c r="T1329" s="93"/>
      <c r="U1329" s="39"/>
      <c r="V1329" s="39"/>
      <c r="W1329" s="39"/>
      <c r="X1329" s="39"/>
      <c r="Y1329" s="39"/>
      <c r="Z1329" s="39"/>
      <c r="AA1329" s="39"/>
      <c r="AB1329" s="39"/>
      <c r="AC1329" s="39"/>
      <c r="AD1329" s="39"/>
      <c r="AE1329" s="39"/>
      <c r="AT1329" s="18" t="s">
        <v>166</v>
      </c>
      <c r="AU1329" s="18" t="s">
        <v>164</v>
      </c>
    </row>
    <row r="1330" s="2" customFormat="1">
      <c r="A1330" s="39"/>
      <c r="B1330" s="40"/>
      <c r="C1330" s="41"/>
      <c r="D1330" s="237" t="s">
        <v>168</v>
      </c>
      <c r="E1330" s="41"/>
      <c r="F1330" s="238" t="s">
        <v>1950</v>
      </c>
      <c r="G1330" s="41"/>
      <c r="H1330" s="41"/>
      <c r="I1330" s="234"/>
      <c r="J1330" s="41"/>
      <c r="K1330" s="41"/>
      <c r="L1330" s="45"/>
      <c r="M1330" s="235"/>
      <c r="N1330" s="236"/>
      <c r="O1330" s="92"/>
      <c r="P1330" s="92"/>
      <c r="Q1330" s="92"/>
      <c r="R1330" s="92"/>
      <c r="S1330" s="92"/>
      <c r="T1330" s="93"/>
      <c r="U1330" s="39"/>
      <c r="V1330" s="39"/>
      <c r="W1330" s="39"/>
      <c r="X1330" s="39"/>
      <c r="Y1330" s="39"/>
      <c r="Z1330" s="39"/>
      <c r="AA1330" s="39"/>
      <c r="AB1330" s="39"/>
      <c r="AC1330" s="39"/>
      <c r="AD1330" s="39"/>
      <c r="AE1330" s="39"/>
      <c r="AT1330" s="18" t="s">
        <v>168</v>
      </c>
      <c r="AU1330" s="18" t="s">
        <v>164</v>
      </c>
    </row>
    <row r="1331" s="2" customFormat="1" ht="24.15" customHeight="1">
      <c r="A1331" s="39"/>
      <c r="B1331" s="40"/>
      <c r="C1331" s="219" t="s">
        <v>1951</v>
      </c>
      <c r="D1331" s="219" t="s">
        <v>158</v>
      </c>
      <c r="E1331" s="220" t="s">
        <v>1952</v>
      </c>
      <c r="F1331" s="221" t="s">
        <v>1953</v>
      </c>
      <c r="G1331" s="222" t="s">
        <v>161</v>
      </c>
      <c r="H1331" s="223">
        <v>84.989999999999995</v>
      </c>
      <c r="I1331" s="224"/>
      <c r="J1331" s="225">
        <f>ROUND(I1331*H1331,2)</f>
        <v>0</v>
      </c>
      <c r="K1331" s="221" t="s">
        <v>162</v>
      </c>
      <c r="L1331" s="45"/>
      <c r="M1331" s="226" t="s">
        <v>1</v>
      </c>
      <c r="N1331" s="227" t="s">
        <v>42</v>
      </c>
      <c r="O1331" s="92"/>
      <c r="P1331" s="228">
        <f>O1331*H1331</f>
        <v>0</v>
      </c>
      <c r="Q1331" s="228">
        <v>3.0000000000000001E-05</v>
      </c>
      <c r="R1331" s="228">
        <f>Q1331*H1331</f>
        <v>0.0025496999999999998</v>
      </c>
      <c r="S1331" s="228">
        <v>0</v>
      </c>
      <c r="T1331" s="229">
        <f>S1331*H1331</f>
        <v>0</v>
      </c>
      <c r="U1331" s="39"/>
      <c r="V1331" s="39"/>
      <c r="W1331" s="39"/>
      <c r="X1331" s="39"/>
      <c r="Y1331" s="39"/>
      <c r="Z1331" s="39"/>
      <c r="AA1331" s="39"/>
      <c r="AB1331" s="39"/>
      <c r="AC1331" s="39"/>
      <c r="AD1331" s="39"/>
      <c r="AE1331" s="39"/>
      <c r="AR1331" s="230" t="s">
        <v>273</v>
      </c>
      <c r="AT1331" s="230" t="s">
        <v>158</v>
      </c>
      <c r="AU1331" s="230" t="s">
        <v>164</v>
      </c>
      <c r="AY1331" s="18" t="s">
        <v>156</v>
      </c>
      <c r="BE1331" s="231">
        <f>IF(N1331="základní",J1331,0)</f>
        <v>0</v>
      </c>
      <c r="BF1331" s="231">
        <f>IF(N1331="snížená",J1331,0)</f>
        <v>0</v>
      </c>
      <c r="BG1331" s="231">
        <f>IF(N1331="zákl. přenesená",J1331,0)</f>
        <v>0</v>
      </c>
      <c r="BH1331" s="231">
        <f>IF(N1331="sníž. přenesená",J1331,0)</f>
        <v>0</v>
      </c>
      <c r="BI1331" s="231">
        <f>IF(N1331="nulová",J1331,0)</f>
        <v>0</v>
      </c>
      <c r="BJ1331" s="18" t="s">
        <v>164</v>
      </c>
      <c r="BK1331" s="231">
        <f>ROUND(I1331*H1331,2)</f>
        <v>0</v>
      </c>
      <c r="BL1331" s="18" t="s">
        <v>273</v>
      </c>
      <c r="BM1331" s="230" t="s">
        <v>1954</v>
      </c>
    </row>
    <row r="1332" s="2" customFormat="1">
      <c r="A1332" s="39"/>
      <c r="B1332" s="40"/>
      <c r="C1332" s="41"/>
      <c r="D1332" s="232" t="s">
        <v>166</v>
      </c>
      <c r="E1332" s="41"/>
      <c r="F1332" s="233" t="s">
        <v>1955</v>
      </c>
      <c r="G1332" s="41"/>
      <c r="H1332" s="41"/>
      <c r="I1332" s="234"/>
      <c r="J1332" s="41"/>
      <c r="K1332" s="41"/>
      <c r="L1332" s="45"/>
      <c r="M1332" s="235"/>
      <c r="N1332" s="236"/>
      <c r="O1332" s="92"/>
      <c r="P1332" s="92"/>
      <c r="Q1332" s="92"/>
      <c r="R1332" s="92"/>
      <c r="S1332" s="92"/>
      <c r="T1332" s="93"/>
      <c r="U1332" s="39"/>
      <c r="V1332" s="39"/>
      <c r="W1332" s="39"/>
      <c r="X1332" s="39"/>
      <c r="Y1332" s="39"/>
      <c r="Z1332" s="39"/>
      <c r="AA1332" s="39"/>
      <c r="AB1332" s="39"/>
      <c r="AC1332" s="39"/>
      <c r="AD1332" s="39"/>
      <c r="AE1332" s="39"/>
      <c r="AT1332" s="18" t="s">
        <v>166</v>
      </c>
      <c r="AU1332" s="18" t="s">
        <v>164</v>
      </c>
    </row>
    <row r="1333" s="2" customFormat="1">
      <c r="A1333" s="39"/>
      <c r="B1333" s="40"/>
      <c r="C1333" s="41"/>
      <c r="D1333" s="237" t="s">
        <v>168</v>
      </c>
      <c r="E1333" s="41"/>
      <c r="F1333" s="238" t="s">
        <v>1956</v>
      </c>
      <c r="G1333" s="41"/>
      <c r="H1333" s="41"/>
      <c r="I1333" s="234"/>
      <c r="J1333" s="41"/>
      <c r="K1333" s="41"/>
      <c r="L1333" s="45"/>
      <c r="M1333" s="235"/>
      <c r="N1333" s="236"/>
      <c r="O1333" s="92"/>
      <c r="P1333" s="92"/>
      <c r="Q1333" s="92"/>
      <c r="R1333" s="92"/>
      <c r="S1333" s="92"/>
      <c r="T1333" s="93"/>
      <c r="U1333" s="39"/>
      <c r="V1333" s="39"/>
      <c r="W1333" s="39"/>
      <c r="X1333" s="39"/>
      <c r="Y1333" s="39"/>
      <c r="Z1333" s="39"/>
      <c r="AA1333" s="39"/>
      <c r="AB1333" s="39"/>
      <c r="AC1333" s="39"/>
      <c r="AD1333" s="39"/>
      <c r="AE1333" s="39"/>
      <c r="AT1333" s="18" t="s">
        <v>168</v>
      </c>
      <c r="AU1333" s="18" t="s">
        <v>164</v>
      </c>
    </row>
    <row r="1334" s="2" customFormat="1" ht="33" customHeight="1">
      <c r="A1334" s="39"/>
      <c r="B1334" s="40"/>
      <c r="C1334" s="219" t="s">
        <v>1957</v>
      </c>
      <c r="D1334" s="219" t="s">
        <v>158</v>
      </c>
      <c r="E1334" s="220" t="s">
        <v>1958</v>
      </c>
      <c r="F1334" s="221" t="s">
        <v>1959</v>
      </c>
      <c r="G1334" s="222" t="s">
        <v>161</v>
      </c>
      <c r="H1334" s="223">
        <v>84.989999999999995</v>
      </c>
      <c r="I1334" s="224"/>
      <c r="J1334" s="225">
        <f>ROUND(I1334*H1334,2)</f>
        <v>0</v>
      </c>
      <c r="K1334" s="221" t="s">
        <v>162</v>
      </c>
      <c r="L1334" s="45"/>
      <c r="M1334" s="226" t="s">
        <v>1</v>
      </c>
      <c r="N1334" s="227" t="s">
        <v>42</v>
      </c>
      <c r="O1334" s="92"/>
      <c r="P1334" s="228">
        <f>O1334*H1334</f>
        <v>0</v>
      </c>
      <c r="Q1334" s="228">
        <v>0.0075799999999999999</v>
      </c>
      <c r="R1334" s="228">
        <f>Q1334*H1334</f>
        <v>0.64422419999999991</v>
      </c>
      <c r="S1334" s="228">
        <v>0</v>
      </c>
      <c r="T1334" s="229">
        <f>S1334*H1334</f>
        <v>0</v>
      </c>
      <c r="U1334" s="39"/>
      <c r="V1334" s="39"/>
      <c r="W1334" s="39"/>
      <c r="X1334" s="39"/>
      <c r="Y1334" s="39"/>
      <c r="Z1334" s="39"/>
      <c r="AA1334" s="39"/>
      <c r="AB1334" s="39"/>
      <c r="AC1334" s="39"/>
      <c r="AD1334" s="39"/>
      <c r="AE1334" s="39"/>
      <c r="AR1334" s="230" t="s">
        <v>273</v>
      </c>
      <c r="AT1334" s="230" t="s">
        <v>158</v>
      </c>
      <c r="AU1334" s="230" t="s">
        <v>164</v>
      </c>
      <c r="AY1334" s="18" t="s">
        <v>156</v>
      </c>
      <c r="BE1334" s="231">
        <f>IF(N1334="základní",J1334,0)</f>
        <v>0</v>
      </c>
      <c r="BF1334" s="231">
        <f>IF(N1334="snížená",J1334,0)</f>
        <v>0</v>
      </c>
      <c r="BG1334" s="231">
        <f>IF(N1334="zákl. přenesená",J1334,0)</f>
        <v>0</v>
      </c>
      <c r="BH1334" s="231">
        <f>IF(N1334="sníž. přenesená",J1334,0)</f>
        <v>0</v>
      </c>
      <c r="BI1334" s="231">
        <f>IF(N1334="nulová",J1334,0)</f>
        <v>0</v>
      </c>
      <c r="BJ1334" s="18" t="s">
        <v>164</v>
      </c>
      <c r="BK1334" s="231">
        <f>ROUND(I1334*H1334,2)</f>
        <v>0</v>
      </c>
      <c r="BL1334" s="18" t="s">
        <v>273</v>
      </c>
      <c r="BM1334" s="230" t="s">
        <v>1960</v>
      </c>
    </row>
    <row r="1335" s="2" customFormat="1">
      <c r="A1335" s="39"/>
      <c r="B1335" s="40"/>
      <c r="C1335" s="41"/>
      <c r="D1335" s="232" t="s">
        <v>166</v>
      </c>
      <c r="E1335" s="41"/>
      <c r="F1335" s="233" t="s">
        <v>1961</v>
      </c>
      <c r="G1335" s="41"/>
      <c r="H1335" s="41"/>
      <c r="I1335" s="234"/>
      <c r="J1335" s="41"/>
      <c r="K1335" s="41"/>
      <c r="L1335" s="45"/>
      <c r="M1335" s="235"/>
      <c r="N1335" s="236"/>
      <c r="O1335" s="92"/>
      <c r="P1335" s="92"/>
      <c r="Q1335" s="92"/>
      <c r="R1335" s="92"/>
      <c r="S1335" s="92"/>
      <c r="T1335" s="93"/>
      <c r="U1335" s="39"/>
      <c r="V1335" s="39"/>
      <c r="W1335" s="39"/>
      <c r="X1335" s="39"/>
      <c r="Y1335" s="39"/>
      <c r="Z1335" s="39"/>
      <c r="AA1335" s="39"/>
      <c r="AB1335" s="39"/>
      <c r="AC1335" s="39"/>
      <c r="AD1335" s="39"/>
      <c r="AE1335" s="39"/>
      <c r="AT1335" s="18" t="s">
        <v>166</v>
      </c>
      <c r="AU1335" s="18" t="s">
        <v>164</v>
      </c>
    </row>
    <row r="1336" s="2" customFormat="1">
      <c r="A1336" s="39"/>
      <c r="B1336" s="40"/>
      <c r="C1336" s="41"/>
      <c r="D1336" s="237" t="s">
        <v>168</v>
      </c>
      <c r="E1336" s="41"/>
      <c r="F1336" s="238" t="s">
        <v>1962</v>
      </c>
      <c r="G1336" s="41"/>
      <c r="H1336" s="41"/>
      <c r="I1336" s="234"/>
      <c r="J1336" s="41"/>
      <c r="K1336" s="41"/>
      <c r="L1336" s="45"/>
      <c r="M1336" s="235"/>
      <c r="N1336" s="236"/>
      <c r="O1336" s="92"/>
      <c r="P1336" s="92"/>
      <c r="Q1336" s="92"/>
      <c r="R1336" s="92"/>
      <c r="S1336" s="92"/>
      <c r="T1336" s="93"/>
      <c r="U1336" s="39"/>
      <c r="V1336" s="39"/>
      <c r="W1336" s="39"/>
      <c r="X1336" s="39"/>
      <c r="Y1336" s="39"/>
      <c r="Z1336" s="39"/>
      <c r="AA1336" s="39"/>
      <c r="AB1336" s="39"/>
      <c r="AC1336" s="39"/>
      <c r="AD1336" s="39"/>
      <c r="AE1336" s="39"/>
      <c r="AT1336" s="18" t="s">
        <v>168</v>
      </c>
      <c r="AU1336" s="18" t="s">
        <v>164</v>
      </c>
    </row>
    <row r="1337" s="2" customFormat="1" ht="16.5" customHeight="1">
      <c r="A1337" s="39"/>
      <c r="B1337" s="40"/>
      <c r="C1337" s="219" t="s">
        <v>1963</v>
      </c>
      <c r="D1337" s="219" t="s">
        <v>158</v>
      </c>
      <c r="E1337" s="220" t="s">
        <v>1964</v>
      </c>
      <c r="F1337" s="221" t="s">
        <v>1965</v>
      </c>
      <c r="G1337" s="222" t="s">
        <v>161</v>
      </c>
      <c r="H1337" s="223">
        <v>84.989999999999995</v>
      </c>
      <c r="I1337" s="224"/>
      <c r="J1337" s="225">
        <f>ROUND(I1337*H1337,2)</f>
        <v>0</v>
      </c>
      <c r="K1337" s="221" t="s">
        <v>162</v>
      </c>
      <c r="L1337" s="45"/>
      <c r="M1337" s="226" t="s">
        <v>1</v>
      </c>
      <c r="N1337" s="227" t="s">
        <v>42</v>
      </c>
      <c r="O1337" s="92"/>
      <c r="P1337" s="228">
        <f>O1337*H1337</f>
        <v>0</v>
      </c>
      <c r="Q1337" s="228">
        <v>0.00029999999999999997</v>
      </c>
      <c r="R1337" s="228">
        <f>Q1337*H1337</f>
        <v>0.025496999999999995</v>
      </c>
      <c r="S1337" s="228">
        <v>0</v>
      </c>
      <c r="T1337" s="229">
        <f>S1337*H1337</f>
        <v>0</v>
      </c>
      <c r="U1337" s="39"/>
      <c r="V1337" s="39"/>
      <c r="W1337" s="39"/>
      <c r="X1337" s="39"/>
      <c r="Y1337" s="39"/>
      <c r="Z1337" s="39"/>
      <c r="AA1337" s="39"/>
      <c r="AB1337" s="39"/>
      <c r="AC1337" s="39"/>
      <c r="AD1337" s="39"/>
      <c r="AE1337" s="39"/>
      <c r="AR1337" s="230" t="s">
        <v>273</v>
      </c>
      <c r="AT1337" s="230" t="s">
        <v>158</v>
      </c>
      <c r="AU1337" s="230" t="s">
        <v>164</v>
      </c>
      <c r="AY1337" s="18" t="s">
        <v>156</v>
      </c>
      <c r="BE1337" s="231">
        <f>IF(N1337="základní",J1337,0)</f>
        <v>0</v>
      </c>
      <c r="BF1337" s="231">
        <f>IF(N1337="snížená",J1337,0)</f>
        <v>0</v>
      </c>
      <c r="BG1337" s="231">
        <f>IF(N1337="zákl. přenesená",J1337,0)</f>
        <v>0</v>
      </c>
      <c r="BH1337" s="231">
        <f>IF(N1337="sníž. přenesená",J1337,0)</f>
        <v>0</v>
      </c>
      <c r="BI1337" s="231">
        <f>IF(N1337="nulová",J1337,0)</f>
        <v>0</v>
      </c>
      <c r="BJ1337" s="18" t="s">
        <v>164</v>
      </c>
      <c r="BK1337" s="231">
        <f>ROUND(I1337*H1337,2)</f>
        <v>0</v>
      </c>
      <c r="BL1337" s="18" t="s">
        <v>273</v>
      </c>
      <c r="BM1337" s="230" t="s">
        <v>1966</v>
      </c>
    </row>
    <row r="1338" s="2" customFormat="1">
      <c r="A1338" s="39"/>
      <c r="B1338" s="40"/>
      <c r="C1338" s="41"/>
      <c r="D1338" s="232" t="s">
        <v>166</v>
      </c>
      <c r="E1338" s="41"/>
      <c r="F1338" s="233" t="s">
        <v>1967</v>
      </c>
      <c r="G1338" s="41"/>
      <c r="H1338" s="41"/>
      <c r="I1338" s="234"/>
      <c r="J1338" s="41"/>
      <c r="K1338" s="41"/>
      <c r="L1338" s="45"/>
      <c r="M1338" s="235"/>
      <c r="N1338" s="236"/>
      <c r="O1338" s="92"/>
      <c r="P1338" s="92"/>
      <c r="Q1338" s="92"/>
      <c r="R1338" s="92"/>
      <c r="S1338" s="92"/>
      <c r="T1338" s="93"/>
      <c r="U1338" s="39"/>
      <c r="V1338" s="39"/>
      <c r="W1338" s="39"/>
      <c r="X1338" s="39"/>
      <c r="Y1338" s="39"/>
      <c r="Z1338" s="39"/>
      <c r="AA1338" s="39"/>
      <c r="AB1338" s="39"/>
      <c r="AC1338" s="39"/>
      <c r="AD1338" s="39"/>
      <c r="AE1338" s="39"/>
      <c r="AT1338" s="18" t="s">
        <v>166</v>
      </c>
      <c r="AU1338" s="18" t="s">
        <v>164</v>
      </c>
    </row>
    <row r="1339" s="2" customFormat="1">
      <c r="A1339" s="39"/>
      <c r="B1339" s="40"/>
      <c r="C1339" s="41"/>
      <c r="D1339" s="237" t="s">
        <v>168</v>
      </c>
      <c r="E1339" s="41"/>
      <c r="F1339" s="238" t="s">
        <v>1968</v>
      </c>
      <c r="G1339" s="41"/>
      <c r="H1339" s="41"/>
      <c r="I1339" s="234"/>
      <c r="J1339" s="41"/>
      <c r="K1339" s="41"/>
      <c r="L1339" s="45"/>
      <c r="M1339" s="235"/>
      <c r="N1339" s="236"/>
      <c r="O1339" s="92"/>
      <c r="P1339" s="92"/>
      <c r="Q1339" s="92"/>
      <c r="R1339" s="92"/>
      <c r="S1339" s="92"/>
      <c r="T1339" s="93"/>
      <c r="U1339" s="39"/>
      <c r="V1339" s="39"/>
      <c r="W1339" s="39"/>
      <c r="X1339" s="39"/>
      <c r="Y1339" s="39"/>
      <c r="Z1339" s="39"/>
      <c r="AA1339" s="39"/>
      <c r="AB1339" s="39"/>
      <c r="AC1339" s="39"/>
      <c r="AD1339" s="39"/>
      <c r="AE1339" s="39"/>
      <c r="AT1339" s="18" t="s">
        <v>168</v>
      </c>
      <c r="AU1339" s="18" t="s">
        <v>164</v>
      </c>
    </row>
    <row r="1340" s="13" customFormat="1">
      <c r="A1340" s="13"/>
      <c r="B1340" s="239"/>
      <c r="C1340" s="240"/>
      <c r="D1340" s="232" t="s">
        <v>170</v>
      </c>
      <c r="E1340" s="241" t="s">
        <v>1</v>
      </c>
      <c r="F1340" s="242" t="s">
        <v>1969</v>
      </c>
      <c r="G1340" s="240"/>
      <c r="H1340" s="243">
        <v>84.989999999999995</v>
      </c>
      <c r="I1340" s="244"/>
      <c r="J1340" s="240"/>
      <c r="K1340" s="240"/>
      <c r="L1340" s="245"/>
      <c r="M1340" s="246"/>
      <c r="N1340" s="247"/>
      <c r="O1340" s="247"/>
      <c r="P1340" s="247"/>
      <c r="Q1340" s="247"/>
      <c r="R1340" s="247"/>
      <c r="S1340" s="247"/>
      <c r="T1340" s="248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49" t="s">
        <v>170</v>
      </c>
      <c r="AU1340" s="249" t="s">
        <v>164</v>
      </c>
      <c r="AV1340" s="13" t="s">
        <v>164</v>
      </c>
      <c r="AW1340" s="13" t="s">
        <v>33</v>
      </c>
      <c r="AX1340" s="13" t="s">
        <v>76</v>
      </c>
      <c r="AY1340" s="249" t="s">
        <v>156</v>
      </c>
    </row>
    <row r="1341" s="14" customFormat="1">
      <c r="A1341" s="14"/>
      <c r="B1341" s="250"/>
      <c r="C1341" s="251"/>
      <c r="D1341" s="232" t="s">
        <v>170</v>
      </c>
      <c r="E1341" s="252" t="s">
        <v>1</v>
      </c>
      <c r="F1341" s="253" t="s">
        <v>172</v>
      </c>
      <c r="G1341" s="251"/>
      <c r="H1341" s="254">
        <v>84.989999999999995</v>
      </c>
      <c r="I1341" s="255"/>
      <c r="J1341" s="251"/>
      <c r="K1341" s="251"/>
      <c r="L1341" s="256"/>
      <c r="M1341" s="257"/>
      <c r="N1341" s="258"/>
      <c r="O1341" s="258"/>
      <c r="P1341" s="258"/>
      <c r="Q1341" s="258"/>
      <c r="R1341" s="258"/>
      <c r="S1341" s="258"/>
      <c r="T1341" s="259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60" t="s">
        <v>170</v>
      </c>
      <c r="AU1341" s="260" t="s">
        <v>164</v>
      </c>
      <c r="AV1341" s="14" t="s">
        <v>163</v>
      </c>
      <c r="AW1341" s="14" t="s">
        <v>33</v>
      </c>
      <c r="AX1341" s="14" t="s">
        <v>84</v>
      </c>
      <c r="AY1341" s="260" t="s">
        <v>156</v>
      </c>
    </row>
    <row r="1342" s="2" customFormat="1" ht="44.25" customHeight="1">
      <c r="A1342" s="39"/>
      <c r="B1342" s="40"/>
      <c r="C1342" s="261" t="s">
        <v>1970</v>
      </c>
      <c r="D1342" s="261" t="s">
        <v>241</v>
      </c>
      <c r="E1342" s="262" t="s">
        <v>1971</v>
      </c>
      <c r="F1342" s="263" t="s">
        <v>1972</v>
      </c>
      <c r="G1342" s="264" t="s">
        <v>161</v>
      </c>
      <c r="H1342" s="265">
        <v>97.739000000000004</v>
      </c>
      <c r="I1342" s="266"/>
      <c r="J1342" s="267">
        <f>ROUND(I1342*H1342,2)</f>
        <v>0</v>
      </c>
      <c r="K1342" s="263" t="s">
        <v>162</v>
      </c>
      <c r="L1342" s="268"/>
      <c r="M1342" s="269" t="s">
        <v>1</v>
      </c>
      <c r="N1342" s="270" t="s">
        <v>42</v>
      </c>
      <c r="O1342" s="92"/>
      <c r="P1342" s="228">
        <f>O1342*H1342</f>
        <v>0</v>
      </c>
      <c r="Q1342" s="228">
        <v>0.00264</v>
      </c>
      <c r="R1342" s="228">
        <f>Q1342*H1342</f>
        <v>0.25803096000000003</v>
      </c>
      <c r="S1342" s="228">
        <v>0</v>
      </c>
      <c r="T1342" s="229">
        <f>S1342*H1342</f>
        <v>0</v>
      </c>
      <c r="U1342" s="39"/>
      <c r="V1342" s="39"/>
      <c r="W1342" s="39"/>
      <c r="X1342" s="39"/>
      <c r="Y1342" s="39"/>
      <c r="Z1342" s="39"/>
      <c r="AA1342" s="39"/>
      <c r="AB1342" s="39"/>
      <c r="AC1342" s="39"/>
      <c r="AD1342" s="39"/>
      <c r="AE1342" s="39"/>
      <c r="AR1342" s="230" t="s">
        <v>387</v>
      </c>
      <c r="AT1342" s="230" t="s">
        <v>241</v>
      </c>
      <c r="AU1342" s="230" t="s">
        <v>164</v>
      </c>
      <c r="AY1342" s="18" t="s">
        <v>156</v>
      </c>
      <c r="BE1342" s="231">
        <f>IF(N1342="základní",J1342,0)</f>
        <v>0</v>
      </c>
      <c r="BF1342" s="231">
        <f>IF(N1342="snížená",J1342,0)</f>
        <v>0</v>
      </c>
      <c r="BG1342" s="231">
        <f>IF(N1342="zákl. přenesená",J1342,0)</f>
        <v>0</v>
      </c>
      <c r="BH1342" s="231">
        <f>IF(N1342="sníž. přenesená",J1342,0)</f>
        <v>0</v>
      </c>
      <c r="BI1342" s="231">
        <f>IF(N1342="nulová",J1342,0)</f>
        <v>0</v>
      </c>
      <c r="BJ1342" s="18" t="s">
        <v>164</v>
      </c>
      <c r="BK1342" s="231">
        <f>ROUND(I1342*H1342,2)</f>
        <v>0</v>
      </c>
      <c r="BL1342" s="18" t="s">
        <v>273</v>
      </c>
      <c r="BM1342" s="230" t="s">
        <v>1973</v>
      </c>
    </row>
    <row r="1343" s="2" customFormat="1">
      <c r="A1343" s="39"/>
      <c r="B1343" s="40"/>
      <c r="C1343" s="41"/>
      <c r="D1343" s="232" t="s">
        <v>166</v>
      </c>
      <c r="E1343" s="41"/>
      <c r="F1343" s="233" t="s">
        <v>1972</v>
      </c>
      <c r="G1343" s="41"/>
      <c r="H1343" s="41"/>
      <c r="I1343" s="234"/>
      <c r="J1343" s="41"/>
      <c r="K1343" s="41"/>
      <c r="L1343" s="45"/>
      <c r="M1343" s="235"/>
      <c r="N1343" s="236"/>
      <c r="O1343" s="92"/>
      <c r="P1343" s="92"/>
      <c r="Q1343" s="92"/>
      <c r="R1343" s="92"/>
      <c r="S1343" s="92"/>
      <c r="T1343" s="93"/>
      <c r="U1343" s="39"/>
      <c r="V1343" s="39"/>
      <c r="W1343" s="39"/>
      <c r="X1343" s="39"/>
      <c r="Y1343" s="39"/>
      <c r="Z1343" s="39"/>
      <c r="AA1343" s="39"/>
      <c r="AB1343" s="39"/>
      <c r="AC1343" s="39"/>
      <c r="AD1343" s="39"/>
      <c r="AE1343" s="39"/>
      <c r="AT1343" s="18" t="s">
        <v>166</v>
      </c>
      <c r="AU1343" s="18" t="s">
        <v>164</v>
      </c>
    </row>
    <row r="1344" s="13" customFormat="1">
      <c r="A1344" s="13"/>
      <c r="B1344" s="239"/>
      <c r="C1344" s="240"/>
      <c r="D1344" s="232" t="s">
        <v>170</v>
      </c>
      <c r="E1344" s="240"/>
      <c r="F1344" s="242" t="s">
        <v>1974</v>
      </c>
      <c r="G1344" s="240"/>
      <c r="H1344" s="243">
        <v>97.739000000000004</v>
      </c>
      <c r="I1344" s="244"/>
      <c r="J1344" s="240"/>
      <c r="K1344" s="240"/>
      <c r="L1344" s="245"/>
      <c r="M1344" s="246"/>
      <c r="N1344" s="247"/>
      <c r="O1344" s="247"/>
      <c r="P1344" s="247"/>
      <c r="Q1344" s="247"/>
      <c r="R1344" s="247"/>
      <c r="S1344" s="247"/>
      <c r="T1344" s="248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49" t="s">
        <v>170</v>
      </c>
      <c r="AU1344" s="249" t="s">
        <v>164</v>
      </c>
      <c r="AV1344" s="13" t="s">
        <v>164</v>
      </c>
      <c r="AW1344" s="13" t="s">
        <v>4</v>
      </c>
      <c r="AX1344" s="13" t="s">
        <v>84</v>
      </c>
      <c r="AY1344" s="249" t="s">
        <v>156</v>
      </c>
    </row>
    <row r="1345" s="2" customFormat="1" ht="16.5" customHeight="1">
      <c r="A1345" s="39"/>
      <c r="B1345" s="40"/>
      <c r="C1345" s="219" t="s">
        <v>1975</v>
      </c>
      <c r="D1345" s="219" t="s">
        <v>158</v>
      </c>
      <c r="E1345" s="220" t="s">
        <v>1976</v>
      </c>
      <c r="F1345" s="221" t="s">
        <v>1977</v>
      </c>
      <c r="G1345" s="222" t="s">
        <v>256</v>
      </c>
      <c r="H1345" s="223">
        <v>83.810000000000002</v>
      </c>
      <c r="I1345" s="224"/>
      <c r="J1345" s="225">
        <f>ROUND(I1345*H1345,2)</f>
        <v>0</v>
      </c>
      <c r="K1345" s="221" t="s">
        <v>162</v>
      </c>
      <c r="L1345" s="45"/>
      <c r="M1345" s="226" t="s">
        <v>1</v>
      </c>
      <c r="N1345" s="227" t="s">
        <v>42</v>
      </c>
      <c r="O1345" s="92"/>
      <c r="P1345" s="228">
        <f>O1345*H1345</f>
        <v>0</v>
      </c>
      <c r="Q1345" s="228">
        <v>1.0000000000000001E-05</v>
      </c>
      <c r="R1345" s="228">
        <f>Q1345*H1345</f>
        <v>0.00083810000000000004</v>
      </c>
      <c r="S1345" s="228">
        <v>0</v>
      </c>
      <c r="T1345" s="229">
        <f>S1345*H1345</f>
        <v>0</v>
      </c>
      <c r="U1345" s="39"/>
      <c r="V1345" s="39"/>
      <c r="W1345" s="39"/>
      <c r="X1345" s="39"/>
      <c r="Y1345" s="39"/>
      <c r="Z1345" s="39"/>
      <c r="AA1345" s="39"/>
      <c r="AB1345" s="39"/>
      <c r="AC1345" s="39"/>
      <c r="AD1345" s="39"/>
      <c r="AE1345" s="39"/>
      <c r="AR1345" s="230" t="s">
        <v>273</v>
      </c>
      <c r="AT1345" s="230" t="s">
        <v>158</v>
      </c>
      <c r="AU1345" s="230" t="s">
        <v>164</v>
      </c>
      <c r="AY1345" s="18" t="s">
        <v>156</v>
      </c>
      <c r="BE1345" s="231">
        <f>IF(N1345="základní",J1345,0)</f>
        <v>0</v>
      </c>
      <c r="BF1345" s="231">
        <f>IF(N1345="snížená",J1345,0)</f>
        <v>0</v>
      </c>
      <c r="BG1345" s="231">
        <f>IF(N1345="zákl. přenesená",J1345,0)</f>
        <v>0</v>
      </c>
      <c r="BH1345" s="231">
        <f>IF(N1345="sníž. přenesená",J1345,0)</f>
        <v>0</v>
      </c>
      <c r="BI1345" s="231">
        <f>IF(N1345="nulová",J1345,0)</f>
        <v>0</v>
      </c>
      <c r="BJ1345" s="18" t="s">
        <v>164</v>
      </c>
      <c r="BK1345" s="231">
        <f>ROUND(I1345*H1345,2)</f>
        <v>0</v>
      </c>
      <c r="BL1345" s="18" t="s">
        <v>273</v>
      </c>
      <c r="BM1345" s="230" t="s">
        <v>1978</v>
      </c>
    </row>
    <row r="1346" s="2" customFormat="1">
      <c r="A1346" s="39"/>
      <c r="B1346" s="40"/>
      <c r="C1346" s="41"/>
      <c r="D1346" s="232" t="s">
        <v>166</v>
      </c>
      <c r="E1346" s="41"/>
      <c r="F1346" s="233" t="s">
        <v>1979</v>
      </c>
      <c r="G1346" s="41"/>
      <c r="H1346" s="41"/>
      <c r="I1346" s="234"/>
      <c r="J1346" s="41"/>
      <c r="K1346" s="41"/>
      <c r="L1346" s="45"/>
      <c r="M1346" s="235"/>
      <c r="N1346" s="236"/>
      <c r="O1346" s="92"/>
      <c r="P1346" s="92"/>
      <c r="Q1346" s="92"/>
      <c r="R1346" s="92"/>
      <c r="S1346" s="92"/>
      <c r="T1346" s="93"/>
      <c r="U1346" s="39"/>
      <c r="V1346" s="39"/>
      <c r="W1346" s="39"/>
      <c r="X1346" s="39"/>
      <c r="Y1346" s="39"/>
      <c r="Z1346" s="39"/>
      <c r="AA1346" s="39"/>
      <c r="AB1346" s="39"/>
      <c r="AC1346" s="39"/>
      <c r="AD1346" s="39"/>
      <c r="AE1346" s="39"/>
      <c r="AT1346" s="18" t="s">
        <v>166</v>
      </c>
      <c r="AU1346" s="18" t="s">
        <v>164</v>
      </c>
    </row>
    <row r="1347" s="2" customFormat="1">
      <c r="A1347" s="39"/>
      <c r="B1347" s="40"/>
      <c r="C1347" s="41"/>
      <c r="D1347" s="237" t="s">
        <v>168</v>
      </c>
      <c r="E1347" s="41"/>
      <c r="F1347" s="238" t="s">
        <v>1980</v>
      </c>
      <c r="G1347" s="41"/>
      <c r="H1347" s="41"/>
      <c r="I1347" s="234"/>
      <c r="J1347" s="41"/>
      <c r="K1347" s="41"/>
      <c r="L1347" s="45"/>
      <c r="M1347" s="235"/>
      <c r="N1347" s="236"/>
      <c r="O1347" s="92"/>
      <c r="P1347" s="92"/>
      <c r="Q1347" s="92"/>
      <c r="R1347" s="92"/>
      <c r="S1347" s="92"/>
      <c r="T1347" s="93"/>
      <c r="U1347" s="39"/>
      <c r="V1347" s="39"/>
      <c r="W1347" s="39"/>
      <c r="X1347" s="39"/>
      <c r="Y1347" s="39"/>
      <c r="Z1347" s="39"/>
      <c r="AA1347" s="39"/>
      <c r="AB1347" s="39"/>
      <c r="AC1347" s="39"/>
      <c r="AD1347" s="39"/>
      <c r="AE1347" s="39"/>
      <c r="AT1347" s="18" t="s">
        <v>168</v>
      </c>
      <c r="AU1347" s="18" t="s">
        <v>164</v>
      </c>
    </row>
    <row r="1348" s="15" customFormat="1">
      <c r="A1348" s="15"/>
      <c r="B1348" s="271"/>
      <c r="C1348" s="272"/>
      <c r="D1348" s="232" t="s">
        <v>170</v>
      </c>
      <c r="E1348" s="273" t="s">
        <v>1</v>
      </c>
      <c r="F1348" s="274" t="s">
        <v>431</v>
      </c>
      <c r="G1348" s="272"/>
      <c r="H1348" s="273" t="s">
        <v>1</v>
      </c>
      <c r="I1348" s="275"/>
      <c r="J1348" s="272"/>
      <c r="K1348" s="272"/>
      <c r="L1348" s="276"/>
      <c r="M1348" s="277"/>
      <c r="N1348" s="278"/>
      <c r="O1348" s="278"/>
      <c r="P1348" s="278"/>
      <c r="Q1348" s="278"/>
      <c r="R1348" s="278"/>
      <c r="S1348" s="278"/>
      <c r="T1348" s="279"/>
      <c r="U1348" s="15"/>
      <c r="V1348" s="15"/>
      <c r="W1348" s="15"/>
      <c r="X1348" s="15"/>
      <c r="Y1348" s="15"/>
      <c r="Z1348" s="15"/>
      <c r="AA1348" s="15"/>
      <c r="AB1348" s="15"/>
      <c r="AC1348" s="15"/>
      <c r="AD1348" s="15"/>
      <c r="AE1348" s="15"/>
      <c r="AT1348" s="280" t="s">
        <v>170</v>
      </c>
      <c r="AU1348" s="280" t="s">
        <v>164</v>
      </c>
      <c r="AV1348" s="15" t="s">
        <v>84</v>
      </c>
      <c r="AW1348" s="15" t="s">
        <v>33</v>
      </c>
      <c r="AX1348" s="15" t="s">
        <v>76</v>
      </c>
      <c r="AY1348" s="280" t="s">
        <v>156</v>
      </c>
    </row>
    <row r="1349" s="13" customFormat="1">
      <c r="A1349" s="13"/>
      <c r="B1349" s="239"/>
      <c r="C1349" s="240"/>
      <c r="D1349" s="232" t="s">
        <v>170</v>
      </c>
      <c r="E1349" s="241" t="s">
        <v>1</v>
      </c>
      <c r="F1349" s="242" t="s">
        <v>798</v>
      </c>
      <c r="G1349" s="240"/>
      <c r="H1349" s="243">
        <v>29.890000000000001</v>
      </c>
      <c r="I1349" s="244"/>
      <c r="J1349" s="240"/>
      <c r="K1349" s="240"/>
      <c r="L1349" s="245"/>
      <c r="M1349" s="246"/>
      <c r="N1349" s="247"/>
      <c r="O1349" s="247"/>
      <c r="P1349" s="247"/>
      <c r="Q1349" s="247"/>
      <c r="R1349" s="247"/>
      <c r="S1349" s="247"/>
      <c r="T1349" s="248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49" t="s">
        <v>170</v>
      </c>
      <c r="AU1349" s="249" t="s">
        <v>164</v>
      </c>
      <c r="AV1349" s="13" t="s">
        <v>164</v>
      </c>
      <c r="AW1349" s="13" t="s">
        <v>33</v>
      </c>
      <c r="AX1349" s="13" t="s">
        <v>76</v>
      </c>
      <c r="AY1349" s="249" t="s">
        <v>156</v>
      </c>
    </row>
    <row r="1350" s="13" customFormat="1">
      <c r="A1350" s="13"/>
      <c r="B1350" s="239"/>
      <c r="C1350" s="240"/>
      <c r="D1350" s="232" t="s">
        <v>170</v>
      </c>
      <c r="E1350" s="241" t="s">
        <v>1</v>
      </c>
      <c r="F1350" s="242" t="s">
        <v>800</v>
      </c>
      <c r="G1350" s="240"/>
      <c r="H1350" s="243">
        <v>9.8900000000000006</v>
      </c>
      <c r="I1350" s="244"/>
      <c r="J1350" s="240"/>
      <c r="K1350" s="240"/>
      <c r="L1350" s="245"/>
      <c r="M1350" s="246"/>
      <c r="N1350" s="247"/>
      <c r="O1350" s="247"/>
      <c r="P1350" s="247"/>
      <c r="Q1350" s="247"/>
      <c r="R1350" s="247"/>
      <c r="S1350" s="247"/>
      <c r="T1350" s="248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49" t="s">
        <v>170</v>
      </c>
      <c r="AU1350" s="249" t="s">
        <v>164</v>
      </c>
      <c r="AV1350" s="13" t="s">
        <v>164</v>
      </c>
      <c r="AW1350" s="13" t="s">
        <v>33</v>
      </c>
      <c r="AX1350" s="13" t="s">
        <v>76</v>
      </c>
      <c r="AY1350" s="249" t="s">
        <v>156</v>
      </c>
    </row>
    <row r="1351" s="13" customFormat="1">
      <c r="A1351" s="13"/>
      <c r="B1351" s="239"/>
      <c r="C1351" s="240"/>
      <c r="D1351" s="232" t="s">
        <v>170</v>
      </c>
      <c r="E1351" s="241" t="s">
        <v>1</v>
      </c>
      <c r="F1351" s="242" t="s">
        <v>802</v>
      </c>
      <c r="G1351" s="240"/>
      <c r="H1351" s="243">
        <v>13.960000000000001</v>
      </c>
      <c r="I1351" s="244"/>
      <c r="J1351" s="240"/>
      <c r="K1351" s="240"/>
      <c r="L1351" s="245"/>
      <c r="M1351" s="246"/>
      <c r="N1351" s="247"/>
      <c r="O1351" s="247"/>
      <c r="P1351" s="247"/>
      <c r="Q1351" s="247"/>
      <c r="R1351" s="247"/>
      <c r="S1351" s="247"/>
      <c r="T1351" s="248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49" t="s">
        <v>170</v>
      </c>
      <c r="AU1351" s="249" t="s">
        <v>164</v>
      </c>
      <c r="AV1351" s="13" t="s">
        <v>164</v>
      </c>
      <c r="AW1351" s="13" t="s">
        <v>33</v>
      </c>
      <c r="AX1351" s="13" t="s">
        <v>76</v>
      </c>
      <c r="AY1351" s="249" t="s">
        <v>156</v>
      </c>
    </row>
    <row r="1352" s="13" customFormat="1">
      <c r="A1352" s="13"/>
      <c r="B1352" s="239"/>
      <c r="C1352" s="240"/>
      <c r="D1352" s="232" t="s">
        <v>170</v>
      </c>
      <c r="E1352" s="241" t="s">
        <v>1</v>
      </c>
      <c r="F1352" s="242" t="s">
        <v>803</v>
      </c>
      <c r="G1352" s="240"/>
      <c r="H1352" s="243">
        <v>15.619999999999999</v>
      </c>
      <c r="I1352" s="244"/>
      <c r="J1352" s="240"/>
      <c r="K1352" s="240"/>
      <c r="L1352" s="245"/>
      <c r="M1352" s="246"/>
      <c r="N1352" s="247"/>
      <c r="O1352" s="247"/>
      <c r="P1352" s="247"/>
      <c r="Q1352" s="247"/>
      <c r="R1352" s="247"/>
      <c r="S1352" s="247"/>
      <c r="T1352" s="248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49" t="s">
        <v>170</v>
      </c>
      <c r="AU1352" s="249" t="s">
        <v>164</v>
      </c>
      <c r="AV1352" s="13" t="s">
        <v>164</v>
      </c>
      <c r="AW1352" s="13" t="s">
        <v>33</v>
      </c>
      <c r="AX1352" s="13" t="s">
        <v>76</v>
      </c>
      <c r="AY1352" s="249" t="s">
        <v>156</v>
      </c>
    </row>
    <row r="1353" s="13" customFormat="1">
      <c r="A1353" s="13"/>
      <c r="B1353" s="239"/>
      <c r="C1353" s="240"/>
      <c r="D1353" s="232" t="s">
        <v>170</v>
      </c>
      <c r="E1353" s="241" t="s">
        <v>1</v>
      </c>
      <c r="F1353" s="242" t="s">
        <v>804</v>
      </c>
      <c r="G1353" s="240"/>
      <c r="H1353" s="243">
        <v>14.449999999999999</v>
      </c>
      <c r="I1353" s="244"/>
      <c r="J1353" s="240"/>
      <c r="K1353" s="240"/>
      <c r="L1353" s="245"/>
      <c r="M1353" s="246"/>
      <c r="N1353" s="247"/>
      <c r="O1353" s="247"/>
      <c r="P1353" s="247"/>
      <c r="Q1353" s="247"/>
      <c r="R1353" s="247"/>
      <c r="S1353" s="247"/>
      <c r="T1353" s="248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49" t="s">
        <v>170</v>
      </c>
      <c r="AU1353" s="249" t="s">
        <v>164</v>
      </c>
      <c r="AV1353" s="13" t="s">
        <v>164</v>
      </c>
      <c r="AW1353" s="13" t="s">
        <v>33</v>
      </c>
      <c r="AX1353" s="13" t="s">
        <v>76</v>
      </c>
      <c r="AY1353" s="249" t="s">
        <v>156</v>
      </c>
    </row>
    <row r="1354" s="14" customFormat="1">
      <c r="A1354" s="14"/>
      <c r="B1354" s="250"/>
      <c r="C1354" s="251"/>
      <c r="D1354" s="232" t="s">
        <v>170</v>
      </c>
      <c r="E1354" s="252" t="s">
        <v>1</v>
      </c>
      <c r="F1354" s="253" t="s">
        <v>172</v>
      </c>
      <c r="G1354" s="251"/>
      <c r="H1354" s="254">
        <v>83.810000000000002</v>
      </c>
      <c r="I1354" s="255"/>
      <c r="J1354" s="251"/>
      <c r="K1354" s="251"/>
      <c r="L1354" s="256"/>
      <c r="M1354" s="257"/>
      <c r="N1354" s="258"/>
      <c r="O1354" s="258"/>
      <c r="P1354" s="258"/>
      <c r="Q1354" s="258"/>
      <c r="R1354" s="258"/>
      <c r="S1354" s="258"/>
      <c r="T1354" s="259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60" t="s">
        <v>170</v>
      </c>
      <c r="AU1354" s="260" t="s">
        <v>164</v>
      </c>
      <c r="AV1354" s="14" t="s">
        <v>163</v>
      </c>
      <c r="AW1354" s="14" t="s">
        <v>33</v>
      </c>
      <c r="AX1354" s="14" t="s">
        <v>84</v>
      </c>
      <c r="AY1354" s="260" t="s">
        <v>156</v>
      </c>
    </row>
    <row r="1355" s="2" customFormat="1" ht="16.5" customHeight="1">
      <c r="A1355" s="39"/>
      <c r="B1355" s="40"/>
      <c r="C1355" s="261" t="s">
        <v>1981</v>
      </c>
      <c r="D1355" s="261" t="s">
        <v>241</v>
      </c>
      <c r="E1355" s="262" t="s">
        <v>1982</v>
      </c>
      <c r="F1355" s="263" t="s">
        <v>1983</v>
      </c>
      <c r="G1355" s="264" t="s">
        <v>256</v>
      </c>
      <c r="H1355" s="265">
        <v>92.191000000000002</v>
      </c>
      <c r="I1355" s="266"/>
      <c r="J1355" s="267">
        <f>ROUND(I1355*H1355,2)</f>
        <v>0</v>
      </c>
      <c r="K1355" s="263" t="s">
        <v>162</v>
      </c>
      <c r="L1355" s="268"/>
      <c r="M1355" s="269" t="s">
        <v>1</v>
      </c>
      <c r="N1355" s="270" t="s">
        <v>42</v>
      </c>
      <c r="O1355" s="92"/>
      <c r="P1355" s="228">
        <f>O1355*H1355</f>
        <v>0</v>
      </c>
      <c r="Q1355" s="228">
        <v>0.00020000000000000001</v>
      </c>
      <c r="R1355" s="228">
        <f>Q1355*H1355</f>
        <v>0.018438200000000002</v>
      </c>
      <c r="S1355" s="228">
        <v>0</v>
      </c>
      <c r="T1355" s="229">
        <f>S1355*H1355</f>
        <v>0</v>
      </c>
      <c r="U1355" s="39"/>
      <c r="V1355" s="39"/>
      <c r="W1355" s="39"/>
      <c r="X1355" s="39"/>
      <c r="Y1355" s="39"/>
      <c r="Z1355" s="39"/>
      <c r="AA1355" s="39"/>
      <c r="AB1355" s="39"/>
      <c r="AC1355" s="39"/>
      <c r="AD1355" s="39"/>
      <c r="AE1355" s="39"/>
      <c r="AR1355" s="230" t="s">
        <v>387</v>
      </c>
      <c r="AT1355" s="230" t="s">
        <v>241</v>
      </c>
      <c r="AU1355" s="230" t="s">
        <v>164</v>
      </c>
      <c r="AY1355" s="18" t="s">
        <v>156</v>
      </c>
      <c r="BE1355" s="231">
        <f>IF(N1355="základní",J1355,0)</f>
        <v>0</v>
      </c>
      <c r="BF1355" s="231">
        <f>IF(N1355="snížená",J1355,0)</f>
        <v>0</v>
      </c>
      <c r="BG1355" s="231">
        <f>IF(N1355="zákl. přenesená",J1355,0)</f>
        <v>0</v>
      </c>
      <c r="BH1355" s="231">
        <f>IF(N1355="sníž. přenesená",J1355,0)</f>
        <v>0</v>
      </c>
      <c r="BI1355" s="231">
        <f>IF(N1355="nulová",J1355,0)</f>
        <v>0</v>
      </c>
      <c r="BJ1355" s="18" t="s">
        <v>164</v>
      </c>
      <c r="BK1355" s="231">
        <f>ROUND(I1355*H1355,2)</f>
        <v>0</v>
      </c>
      <c r="BL1355" s="18" t="s">
        <v>273</v>
      </c>
      <c r="BM1355" s="230" t="s">
        <v>1984</v>
      </c>
    </row>
    <row r="1356" s="2" customFormat="1">
      <c r="A1356" s="39"/>
      <c r="B1356" s="40"/>
      <c r="C1356" s="41"/>
      <c r="D1356" s="232" t="s">
        <v>166</v>
      </c>
      <c r="E1356" s="41"/>
      <c r="F1356" s="233" t="s">
        <v>1985</v>
      </c>
      <c r="G1356" s="41"/>
      <c r="H1356" s="41"/>
      <c r="I1356" s="234"/>
      <c r="J1356" s="41"/>
      <c r="K1356" s="41"/>
      <c r="L1356" s="45"/>
      <c r="M1356" s="235"/>
      <c r="N1356" s="236"/>
      <c r="O1356" s="92"/>
      <c r="P1356" s="92"/>
      <c r="Q1356" s="92"/>
      <c r="R1356" s="92"/>
      <c r="S1356" s="92"/>
      <c r="T1356" s="93"/>
      <c r="U1356" s="39"/>
      <c r="V1356" s="39"/>
      <c r="W1356" s="39"/>
      <c r="X1356" s="39"/>
      <c r="Y1356" s="39"/>
      <c r="Z1356" s="39"/>
      <c r="AA1356" s="39"/>
      <c r="AB1356" s="39"/>
      <c r="AC1356" s="39"/>
      <c r="AD1356" s="39"/>
      <c r="AE1356" s="39"/>
      <c r="AT1356" s="18" t="s">
        <v>166</v>
      </c>
      <c r="AU1356" s="18" t="s">
        <v>164</v>
      </c>
    </row>
    <row r="1357" s="13" customFormat="1">
      <c r="A1357" s="13"/>
      <c r="B1357" s="239"/>
      <c r="C1357" s="240"/>
      <c r="D1357" s="232" t="s">
        <v>170</v>
      </c>
      <c r="E1357" s="240"/>
      <c r="F1357" s="242" t="s">
        <v>1986</v>
      </c>
      <c r="G1357" s="240"/>
      <c r="H1357" s="243">
        <v>92.191000000000002</v>
      </c>
      <c r="I1357" s="244"/>
      <c r="J1357" s="240"/>
      <c r="K1357" s="240"/>
      <c r="L1357" s="245"/>
      <c r="M1357" s="246"/>
      <c r="N1357" s="247"/>
      <c r="O1357" s="247"/>
      <c r="P1357" s="247"/>
      <c r="Q1357" s="247"/>
      <c r="R1357" s="247"/>
      <c r="S1357" s="247"/>
      <c r="T1357" s="248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49" t="s">
        <v>170</v>
      </c>
      <c r="AU1357" s="249" t="s">
        <v>164</v>
      </c>
      <c r="AV1357" s="13" t="s">
        <v>164</v>
      </c>
      <c r="AW1357" s="13" t="s">
        <v>4</v>
      </c>
      <c r="AX1357" s="13" t="s">
        <v>84</v>
      </c>
      <c r="AY1357" s="249" t="s">
        <v>156</v>
      </c>
    </row>
    <row r="1358" s="2" customFormat="1" ht="16.5" customHeight="1">
      <c r="A1358" s="39"/>
      <c r="B1358" s="40"/>
      <c r="C1358" s="219" t="s">
        <v>1987</v>
      </c>
      <c r="D1358" s="219" t="s">
        <v>158</v>
      </c>
      <c r="E1358" s="220" t="s">
        <v>1988</v>
      </c>
      <c r="F1358" s="221" t="s">
        <v>1989</v>
      </c>
      <c r="G1358" s="222" t="s">
        <v>256</v>
      </c>
      <c r="H1358" s="223">
        <v>2.2000000000000002</v>
      </c>
      <c r="I1358" s="224"/>
      <c r="J1358" s="225">
        <f>ROUND(I1358*H1358,2)</f>
        <v>0</v>
      </c>
      <c r="K1358" s="221" t="s">
        <v>162</v>
      </c>
      <c r="L1358" s="45"/>
      <c r="M1358" s="226" t="s">
        <v>1</v>
      </c>
      <c r="N1358" s="227" t="s">
        <v>42</v>
      </c>
      <c r="O1358" s="92"/>
      <c r="P1358" s="228">
        <f>O1358*H1358</f>
        <v>0</v>
      </c>
      <c r="Q1358" s="228">
        <v>0</v>
      </c>
      <c r="R1358" s="228">
        <f>Q1358*H1358</f>
        <v>0</v>
      </c>
      <c r="S1358" s="228">
        <v>0</v>
      </c>
      <c r="T1358" s="229">
        <f>S1358*H1358</f>
        <v>0</v>
      </c>
      <c r="U1358" s="39"/>
      <c r="V1358" s="39"/>
      <c r="W1358" s="39"/>
      <c r="X1358" s="39"/>
      <c r="Y1358" s="39"/>
      <c r="Z1358" s="39"/>
      <c r="AA1358" s="39"/>
      <c r="AB1358" s="39"/>
      <c r="AC1358" s="39"/>
      <c r="AD1358" s="39"/>
      <c r="AE1358" s="39"/>
      <c r="AR1358" s="230" t="s">
        <v>273</v>
      </c>
      <c r="AT1358" s="230" t="s">
        <v>158</v>
      </c>
      <c r="AU1358" s="230" t="s">
        <v>164</v>
      </c>
      <c r="AY1358" s="18" t="s">
        <v>156</v>
      </c>
      <c r="BE1358" s="231">
        <f>IF(N1358="základní",J1358,0)</f>
        <v>0</v>
      </c>
      <c r="BF1358" s="231">
        <f>IF(N1358="snížená",J1358,0)</f>
        <v>0</v>
      </c>
      <c r="BG1358" s="231">
        <f>IF(N1358="zákl. přenesená",J1358,0)</f>
        <v>0</v>
      </c>
      <c r="BH1358" s="231">
        <f>IF(N1358="sníž. přenesená",J1358,0)</f>
        <v>0</v>
      </c>
      <c r="BI1358" s="231">
        <f>IF(N1358="nulová",J1358,0)</f>
        <v>0</v>
      </c>
      <c r="BJ1358" s="18" t="s">
        <v>164</v>
      </c>
      <c r="BK1358" s="231">
        <f>ROUND(I1358*H1358,2)</f>
        <v>0</v>
      </c>
      <c r="BL1358" s="18" t="s">
        <v>273</v>
      </c>
      <c r="BM1358" s="230" t="s">
        <v>1990</v>
      </c>
    </row>
    <row r="1359" s="2" customFormat="1">
      <c r="A1359" s="39"/>
      <c r="B1359" s="40"/>
      <c r="C1359" s="41"/>
      <c r="D1359" s="232" t="s">
        <v>166</v>
      </c>
      <c r="E1359" s="41"/>
      <c r="F1359" s="233" t="s">
        <v>1991</v>
      </c>
      <c r="G1359" s="41"/>
      <c r="H1359" s="41"/>
      <c r="I1359" s="234"/>
      <c r="J1359" s="41"/>
      <c r="K1359" s="41"/>
      <c r="L1359" s="45"/>
      <c r="M1359" s="235"/>
      <c r="N1359" s="236"/>
      <c r="O1359" s="92"/>
      <c r="P1359" s="92"/>
      <c r="Q1359" s="92"/>
      <c r="R1359" s="92"/>
      <c r="S1359" s="92"/>
      <c r="T1359" s="93"/>
      <c r="U1359" s="39"/>
      <c r="V1359" s="39"/>
      <c r="W1359" s="39"/>
      <c r="X1359" s="39"/>
      <c r="Y1359" s="39"/>
      <c r="Z1359" s="39"/>
      <c r="AA1359" s="39"/>
      <c r="AB1359" s="39"/>
      <c r="AC1359" s="39"/>
      <c r="AD1359" s="39"/>
      <c r="AE1359" s="39"/>
      <c r="AT1359" s="18" t="s">
        <v>166</v>
      </c>
      <c r="AU1359" s="18" t="s">
        <v>164</v>
      </c>
    </row>
    <row r="1360" s="2" customFormat="1">
      <c r="A1360" s="39"/>
      <c r="B1360" s="40"/>
      <c r="C1360" s="41"/>
      <c r="D1360" s="237" t="s">
        <v>168</v>
      </c>
      <c r="E1360" s="41"/>
      <c r="F1360" s="238" t="s">
        <v>1992</v>
      </c>
      <c r="G1360" s="41"/>
      <c r="H1360" s="41"/>
      <c r="I1360" s="234"/>
      <c r="J1360" s="41"/>
      <c r="K1360" s="41"/>
      <c r="L1360" s="45"/>
      <c r="M1360" s="235"/>
      <c r="N1360" s="236"/>
      <c r="O1360" s="92"/>
      <c r="P1360" s="92"/>
      <c r="Q1360" s="92"/>
      <c r="R1360" s="92"/>
      <c r="S1360" s="92"/>
      <c r="T1360" s="93"/>
      <c r="U1360" s="39"/>
      <c r="V1360" s="39"/>
      <c r="W1360" s="39"/>
      <c r="X1360" s="39"/>
      <c r="Y1360" s="39"/>
      <c r="Z1360" s="39"/>
      <c r="AA1360" s="39"/>
      <c r="AB1360" s="39"/>
      <c r="AC1360" s="39"/>
      <c r="AD1360" s="39"/>
      <c r="AE1360" s="39"/>
      <c r="AT1360" s="18" t="s">
        <v>168</v>
      </c>
      <c r="AU1360" s="18" t="s">
        <v>164</v>
      </c>
    </row>
    <row r="1361" s="2" customFormat="1" ht="16.5" customHeight="1">
      <c r="A1361" s="39"/>
      <c r="B1361" s="40"/>
      <c r="C1361" s="261" t="s">
        <v>1993</v>
      </c>
      <c r="D1361" s="261" t="s">
        <v>241</v>
      </c>
      <c r="E1361" s="262" t="s">
        <v>1994</v>
      </c>
      <c r="F1361" s="263" t="s">
        <v>1995</v>
      </c>
      <c r="G1361" s="264" t="s">
        <v>256</v>
      </c>
      <c r="H1361" s="265">
        <v>3</v>
      </c>
      <c r="I1361" s="266"/>
      <c r="J1361" s="267">
        <f>ROUND(I1361*H1361,2)</f>
        <v>0</v>
      </c>
      <c r="K1361" s="263" t="s">
        <v>162</v>
      </c>
      <c r="L1361" s="268"/>
      <c r="M1361" s="269" t="s">
        <v>1</v>
      </c>
      <c r="N1361" s="270" t="s">
        <v>42</v>
      </c>
      <c r="O1361" s="92"/>
      <c r="P1361" s="228">
        <f>O1361*H1361</f>
        <v>0</v>
      </c>
      <c r="Q1361" s="228">
        <v>0.00040000000000000002</v>
      </c>
      <c r="R1361" s="228">
        <f>Q1361*H1361</f>
        <v>0.0012000000000000001</v>
      </c>
      <c r="S1361" s="228">
        <v>0</v>
      </c>
      <c r="T1361" s="229">
        <f>S1361*H1361</f>
        <v>0</v>
      </c>
      <c r="U1361" s="39"/>
      <c r="V1361" s="39"/>
      <c r="W1361" s="39"/>
      <c r="X1361" s="39"/>
      <c r="Y1361" s="39"/>
      <c r="Z1361" s="39"/>
      <c r="AA1361" s="39"/>
      <c r="AB1361" s="39"/>
      <c r="AC1361" s="39"/>
      <c r="AD1361" s="39"/>
      <c r="AE1361" s="39"/>
      <c r="AR1361" s="230" t="s">
        <v>387</v>
      </c>
      <c r="AT1361" s="230" t="s">
        <v>241</v>
      </c>
      <c r="AU1361" s="230" t="s">
        <v>164</v>
      </c>
      <c r="AY1361" s="18" t="s">
        <v>156</v>
      </c>
      <c r="BE1361" s="231">
        <f>IF(N1361="základní",J1361,0)</f>
        <v>0</v>
      </c>
      <c r="BF1361" s="231">
        <f>IF(N1361="snížená",J1361,0)</f>
        <v>0</v>
      </c>
      <c r="BG1361" s="231">
        <f>IF(N1361="zákl. přenesená",J1361,0)</f>
        <v>0</v>
      </c>
      <c r="BH1361" s="231">
        <f>IF(N1361="sníž. přenesená",J1361,0)</f>
        <v>0</v>
      </c>
      <c r="BI1361" s="231">
        <f>IF(N1361="nulová",J1361,0)</f>
        <v>0</v>
      </c>
      <c r="BJ1361" s="18" t="s">
        <v>164</v>
      </c>
      <c r="BK1361" s="231">
        <f>ROUND(I1361*H1361,2)</f>
        <v>0</v>
      </c>
      <c r="BL1361" s="18" t="s">
        <v>273</v>
      </c>
      <c r="BM1361" s="230" t="s">
        <v>1996</v>
      </c>
    </row>
    <row r="1362" s="2" customFormat="1">
      <c r="A1362" s="39"/>
      <c r="B1362" s="40"/>
      <c r="C1362" s="41"/>
      <c r="D1362" s="232" t="s">
        <v>166</v>
      </c>
      <c r="E1362" s="41"/>
      <c r="F1362" s="233" t="s">
        <v>1997</v>
      </c>
      <c r="G1362" s="41"/>
      <c r="H1362" s="41"/>
      <c r="I1362" s="234"/>
      <c r="J1362" s="41"/>
      <c r="K1362" s="41"/>
      <c r="L1362" s="45"/>
      <c r="M1362" s="235"/>
      <c r="N1362" s="236"/>
      <c r="O1362" s="92"/>
      <c r="P1362" s="92"/>
      <c r="Q1362" s="92"/>
      <c r="R1362" s="92"/>
      <c r="S1362" s="92"/>
      <c r="T1362" s="93"/>
      <c r="U1362" s="39"/>
      <c r="V1362" s="39"/>
      <c r="W1362" s="39"/>
      <c r="X1362" s="39"/>
      <c r="Y1362" s="39"/>
      <c r="Z1362" s="39"/>
      <c r="AA1362" s="39"/>
      <c r="AB1362" s="39"/>
      <c r="AC1362" s="39"/>
      <c r="AD1362" s="39"/>
      <c r="AE1362" s="39"/>
      <c r="AT1362" s="18" t="s">
        <v>166</v>
      </c>
      <c r="AU1362" s="18" t="s">
        <v>164</v>
      </c>
    </row>
    <row r="1363" s="2" customFormat="1" ht="24.15" customHeight="1">
      <c r="A1363" s="39"/>
      <c r="B1363" s="40"/>
      <c r="C1363" s="219" t="s">
        <v>1998</v>
      </c>
      <c r="D1363" s="219" t="s">
        <v>158</v>
      </c>
      <c r="E1363" s="220" t="s">
        <v>1999</v>
      </c>
      <c r="F1363" s="221" t="s">
        <v>2000</v>
      </c>
      <c r="G1363" s="222" t="s">
        <v>991</v>
      </c>
      <c r="H1363" s="292"/>
      <c r="I1363" s="224"/>
      <c r="J1363" s="225">
        <f>ROUND(I1363*H1363,2)</f>
        <v>0</v>
      </c>
      <c r="K1363" s="221" t="s">
        <v>162</v>
      </c>
      <c r="L1363" s="45"/>
      <c r="M1363" s="226" t="s">
        <v>1</v>
      </c>
      <c r="N1363" s="227" t="s">
        <v>42</v>
      </c>
      <c r="O1363" s="92"/>
      <c r="P1363" s="228">
        <f>O1363*H1363</f>
        <v>0</v>
      </c>
      <c r="Q1363" s="228">
        <v>0</v>
      </c>
      <c r="R1363" s="228">
        <f>Q1363*H1363</f>
        <v>0</v>
      </c>
      <c r="S1363" s="228">
        <v>0</v>
      </c>
      <c r="T1363" s="229">
        <f>S1363*H1363</f>
        <v>0</v>
      </c>
      <c r="U1363" s="39"/>
      <c r="V1363" s="39"/>
      <c r="W1363" s="39"/>
      <c r="X1363" s="39"/>
      <c r="Y1363" s="39"/>
      <c r="Z1363" s="39"/>
      <c r="AA1363" s="39"/>
      <c r="AB1363" s="39"/>
      <c r="AC1363" s="39"/>
      <c r="AD1363" s="39"/>
      <c r="AE1363" s="39"/>
      <c r="AR1363" s="230" t="s">
        <v>273</v>
      </c>
      <c r="AT1363" s="230" t="s">
        <v>158</v>
      </c>
      <c r="AU1363" s="230" t="s">
        <v>164</v>
      </c>
      <c r="AY1363" s="18" t="s">
        <v>156</v>
      </c>
      <c r="BE1363" s="231">
        <f>IF(N1363="základní",J1363,0)</f>
        <v>0</v>
      </c>
      <c r="BF1363" s="231">
        <f>IF(N1363="snížená",J1363,0)</f>
        <v>0</v>
      </c>
      <c r="BG1363" s="231">
        <f>IF(N1363="zákl. přenesená",J1363,0)</f>
        <v>0</v>
      </c>
      <c r="BH1363" s="231">
        <f>IF(N1363="sníž. přenesená",J1363,0)</f>
        <v>0</v>
      </c>
      <c r="BI1363" s="231">
        <f>IF(N1363="nulová",J1363,0)</f>
        <v>0</v>
      </c>
      <c r="BJ1363" s="18" t="s">
        <v>164</v>
      </c>
      <c r="BK1363" s="231">
        <f>ROUND(I1363*H1363,2)</f>
        <v>0</v>
      </c>
      <c r="BL1363" s="18" t="s">
        <v>273</v>
      </c>
      <c r="BM1363" s="230" t="s">
        <v>2001</v>
      </c>
    </row>
    <row r="1364" s="2" customFormat="1">
      <c r="A1364" s="39"/>
      <c r="B1364" s="40"/>
      <c r="C1364" s="41"/>
      <c r="D1364" s="232" t="s">
        <v>166</v>
      </c>
      <c r="E1364" s="41"/>
      <c r="F1364" s="233" t="s">
        <v>2002</v>
      </c>
      <c r="G1364" s="41"/>
      <c r="H1364" s="41"/>
      <c r="I1364" s="234"/>
      <c r="J1364" s="41"/>
      <c r="K1364" s="41"/>
      <c r="L1364" s="45"/>
      <c r="M1364" s="235"/>
      <c r="N1364" s="236"/>
      <c r="O1364" s="92"/>
      <c r="P1364" s="92"/>
      <c r="Q1364" s="92"/>
      <c r="R1364" s="92"/>
      <c r="S1364" s="92"/>
      <c r="T1364" s="93"/>
      <c r="U1364" s="39"/>
      <c r="V1364" s="39"/>
      <c r="W1364" s="39"/>
      <c r="X1364" s="39"/>
      <c r="Y1364" s="39"/>
      <c r="Z1364" s="39"/>
      <c r="AA1364" s="39"/>
      <c r="AB1364" s="39"/>
      <c r="AC1364" s="39"/>
      <c r="AD1364" s="39"/>
      <c r="AE1364" s="39"/>
      <c r="AT1364" s="18" t="s">
        <v>166</v>
      </c>
      <c r="AU1364" s="18" t="s">
        <v>164</v>
      </c>
    </row>
    <row r="1365" s="2" customFormat="1">
      <c r="A1365" s="39"/>
      <c r="B1365" s="40"/>
      <c r="C1365" s="41"/>
      <c r="D1365" s="237" t="s">
        <v>168</v>
      </c>
      <c r="E1365" s="41"/>
      <c r="F1365" s="238" t="s">
        <v>2003</v>
      </c>
      <c r="G1365" s="41"/>
      <c r="H1365" s="41"/>
      <c r="I1365" s="234"/>
      <c r="J1365" s="41"/>
      <c r="K1365" s="41"/>
      <c r="L1365" s="45"/>
      <c r="M1365" s="235"/>
      <c r="N1365" s="236"/>
      <c r="O1365" s="92"/>
      <c r="P1365" s="92"/>
      <c r="Q1365" s="92"/>
      <c r="R1365" s="92"/>
      <c r="S1365" s="92"/>
      <c r="T1365" s="93"/>
      <c r="U1365" s="39"/>
      <c r="V1365" s="39"/>
      <c r="W1365" s="39"/>
      <c r="X1365" s="39"/>
      <c r="Y1365" s="39"/>
      <c r="Z1365" s="39"/>
      <c r="AA1365" s="39"/>
      <c r="AB1365" s="39"/>
      <c r="AC1365" s="39"/>
      <c r="AD1365" s="39"/>
      <c r="AE1365" s="39"/>
      <c r="AT1365" s="18" t="s">
        <v>168</v>
      </c>
      <c r="AU1365" s="18" t="s">
        <v>164</v>
      </c>
    </row>
    <row r="1366" s="12" customFormat="1" ht="22.8" customHeight="1">
      <c r="A1366" s="12"/>
      <c r="B1366" s="203"/>
      <c r="C1366" s="204"/>
      <c r="D1366" s="205" t="s">
        <v>75</v>
      </c>
      <c r="E1366" s="217" t="s">
        <v>2004</v>
      </c>
      <c r="F1366" s="217" t="s">
        <v>2005</v>
      </c>
      <c r="G1366" s="204"/>
      <c r="H1366" s="204"/>
      <c r="I1366" s="207"/>
      <c r="J1366" s="218">
        <f>BK1366</f>
        <v>0</v>
      </c>
      <c r="K1366" s="204"/>
      <c r="L1366" s="209"/>
      <c r="M1366" s="210"/>
      <c r="N1366" s="211"/>
      <c r="O1366" s="211"/>
      <c r="P1366" s="212">
        <f>SUM(P1367:P1414)</f>
        <v>0</v>
      </c>
      <c r="Q1366" s="211"/>
      <c r="R1366" s="212">
        <f>SUM(R1367:R1414)</f>
        <v>1.6850908600000001</v>
      </c>
      <c r="S1366" s="211"/>
      <c r="T1366" s="213">
        <f>SUM(T1367:T1414)</f>
        <v>0</v>
      </c>
      <c r="U1366" s="12"/>
      <c r="V1366" s="12"/>
      <c r="W1366" s="12"/>
      <c r="X1366" s="12"/>
      <c r="Y1366" s="12"/>
      <c r="Z1366" s="12"/>
      <c r="AA1366" s="12"/>
      <c r="AB1366" s="12"/>
      <c r="AC1366" s="12"/>
      <c r="AD1366" s="12"/>
      <c r="AE1366" s="12"/>
      <c r="AR1366" s="214" t="s">
        <v>164</v>
      </c>
      <c r="AT1366" s="215" t="s">
        <v>75</v>
      </c>
      <c r="AU1366" s="215" t="s">
        <v>84</v>
      </c>
      <c r="AY1366" s="214" t="s">
        <v>156</v>
      </c>
      <c r="BK1366" s="216">
        <f>SUM(BK1367:BK1414)</f>
        <v>0</v>
      </c>
    </row>
    <row r="1367" s="2" customFormat="1" ht="16.5" customHeight="1">
      <c r="A1367" s="39"/>
      <c r="B1367" s="40"/>
      <c r="C1367" s="219" t="s">
        <v>2006</v>
      </c>
      <c r="D1367" s="219" t="s">
        <v>158</v>
      </c>
      <c r="E1367" s="220" t="s">
        <v>2007</v>
      </c>
      <c r="F1367" s="221" t="s">
        <v>2008</v>
      </c>
      <c r="G1367" s="222" t="s">
        <v>161</v>
      </c>
      <c r="H1367" s="223">
        <v>53.043999999999997</v>
      </c>
      <c r="I1367" s="224"/>
      <c r="J1367" s="225">
        <f>ROUND(I1367*H1367,2)</f>
        <v>0</v>
      </c>
      <c r="K1367" s="221" t="s">
        <v>162</v>
      </c>
      <c r="L1367" s="45"/>
      <c r="M1367" s="226" t="s">
        <v>1</v>
      </c>
      <c r="N1367" s="227" t="s">
        <v>42</v>
      </c>
      <c r="O1367" s="92"/>
      <c r="P1367" s="228">
        <f>O1367*H1367</f>
        <v>0</v>
      </c>
      <c r="Q1367" s="228">
        <v>0.00029999999999999997</v>
      </c>
      <c r="R1367" s="228">
        <f>Q1367*H1367</f>
        <v>0.015913199999999999</v>
      </c>
      <c r="S1367" s="228">
        <v>0</v>
      </c>
      <c r="T1367" s="229">
        <f>S1367*H1367</f>
        <v>0</v>
      </c>
      <c r="U1367" s="39"/>
      <c r="V1367" s="39"/>
      <c r="W1367" s="39"/>
      <c r="X1367" s="39"/>
      <c r="Y1367" s="39"/>
      <c r="Z1367" s="39"/>
      <c r="AA1367" s="39"/>
      <c r="AB1367" s="39"/>
      <c r="AC1367" s="39"/>
      <c r="AD1367" s="39"/>
      <c r="AE1367" s="39"/>
      <c r="AR1367" s="230" t="s">
        <v>273</v>
      </c>
      <c r="AT1367" s="230" t="s">
        <v>158</v>
      </c>
      <c r="AU1367" s="230" t="s">
        <v>164</v>
      </c>
      <c r="AY1367" s="18" t="s">
        <v>156</v>
      </c>
      <c r="BE1367" s="231">
        <f>IF(N1367="základní",J1367,0)</f>
        <v>0</v>
      </c>
      <c r="BF1367" s="231">
        <f>IF(N1367="snížená",J1367,0)</f>
        <v>0</v>
      </c>
      <c r="BG1367" s="231">
        <f>IF(N1367="zákl. přenesená",J1367,0)</f>
        <v>0</v>
      </c>
      <c r="BH1367" s="231">
        <f>IF(N1367="sníž. přenesená",J1367,0)</f>
        <v>0</v>
      </c>
      <c r="BI1367" s="231">
        <f>IF(N1367="nulová",J1367,0)</f>
        <v>0</v>
      </c>
      <c r="BJ1367" s="18" t="s">
        <v>164</v>
      </c>
      <c r="BK1367" s="231">
        <f>ROUND(I1367*H1367,2)</f>
        <v>0</v>
      </c>
      <c r="BL1367" s="18" t="s">
        <v>273</v>
      </c>
      <c r="BM1367" s="230" t="s">
        <v>2009</v>
      </c>
    </row>
    <row r="1368" s="2" customFormat="1">
      <c r="A1368" s="39"/>
      <c r="B1368" s="40"/>
      <c r="C1368" s="41"/>
      <c r="D1368" s="232" t="s">
        <v>166</v>
      </c>
      <c r="E1368" s="41"/>
      <c r="F1368" s="233" t="s">
        <v>2010</v>
      </c>
      <c r="G1368" s="41"/>
      <c r="H1368" s="41"/>
      <c r="I1368" s="234"/>
      <c r="J1368" s="41"/>
      <c r="K1368" s="41"/>
      <c r="L1368" s="45"/>
      <c r="M1368" s="235"/>
      <c r="N1368" s="236"/>
      <c r="O1368" s="92"/>
      <c r="P1368" s="92"/>
      <c r="Q1368" s="92"/>
      <c r="R1368" s="92"/>
      <c r="S1368" s="92"/>
      <c r="T1368" s="93"/>
      <c r="U1368" s="39"/>
      <c r="V1368" s="39"/>
      <c r="W1368" s="39"/>
      <c r="X1368" s="39"/>
      <c r="Y1368" s="39"/>
      <c r="Z1368" s="39"/>
      <c r="AA1368" s="39"/>
      <c r="AB1368" s="39"/>
      <c r="AC1368" s="39"/>
      <c r="AD1368" s="39"/>
      <c r="AE1368" s="39"/>
      <c r="AT1368" s="18" t="s">
        <v>166</v>
      </c>
      <c r="AU1368" s="18" t="s">
        <v>164</v>
      </c>
    </row>
    <row r="1369" s="2" customFormat="1">
      <c r="A1369" s="39"/>
      <c r="B1369" s="40"/>
      <c r="C1369" s="41"/>
      <c r="D1369" s="237" t="s">
        <v>168</v>
      </c>
      <c r="E1369" s="41"/>
      <c r="F1369" s="238" t="s">
        <v>2011</v>
      </c>
      <c r="G1369" s="41"/>
      <c r="H1369" s="41"/>
      <c r="I1369" s="234"/>
      <c r="J1369" s="41"/>
      <c r="K1369" s="41"/>
      <c r="L1369" s="45"/>
      <c r="M1369" s="235"/>
      <c r="N1369" s="236"/>
      <c r="O1369" s="92"/>
      <c r="P1369" s="92"/>
      <c r="Q1369" s="92"/>
      <c r="R1369" s="92"/>
      <c r="S1369" s="92"/>
      <c r="T1369" s="93"/>
      <c r="U1369" s="39"/>
      <c r="V1369" s="39"/>
      <c r="W1369" s="39"/>
      <c r="X1369" s="39"/>
      <c r="Y1369" s="39"/>
      <c r="Z1369" s="39"/>
      <c r="AA1369" s="39"/>
      <c r="AB1369" s="39"/>
      <c r="AC1369" s="39"/>
      <c r="AD1369" s="39"/>
      <c r="AE1369" s="39"/>
      <c r="AT1369" s="18" t="s">
        <v>168</v>
      </c>
      <c r="AU1369" s="18" t="s">
        <v>164</v>
      </c>
    </row>
    <row r="1370" s="2" customFormat="1" ht="24.15" customHeight="1">
      <c r="A1370" s="39"/>
      <c r="B1370" s="40"/>
      <c r="C1370" s="219" t="s">
        <v>2012</v>
      </c>
      <c r="D1370" s="219" t="s">
        <v>158</v>
      </c>
      <c r="E1370" s="220" t="s">
        <v>2013</v>
      </c>
      <c r="F1370" s="221" t="s">
        <v>2014</v>
      </c>
      <c r="G1370" s="222" t="s">
        <v>161</v>
      </c>
      <c r="H1370" s="223">
        <v>12.914999999999999</v>
      </c>
      <c r="I1370" s="224"/>
      <c r="J1370" s="225">
        <f>ROUND(I1370*H1370,2)</f>
        <v>0</v>
      </c>
      <c r="K1370" s="221" t="s">
        <v>162</v>
      </c>
      <c r="L1370" s="45"/>
      <c r="M1370" s="226" t="s">
        <v>1</v>
      </c>
      <c r="N1370" s="227" t="s">
        <v>42</v>
      </c>
      <c r="O1370" s="92"/>
      <c r="P1370" s="228">
        <f>O1370*H1370</f>
        <v>0</v>
      </c>
      <c r="Q1370" s="228">
        <v>0.0015</v>
      </c>
      <c r="R1370" s="228">
        <f>Q1370*H1370</f>
        <v>0.019372500000000001</v>
      </c>
      <c r="S1370" s="228">
        <v>0</v>
      </c>
      <c r="T1370" s="229">
        <f>S1370*H1370</f>
        <v>0</v>
      </c>
      <c r="U1370" s="39"/>
      <c r="V1370" s="39"/>
      <c r="W1370" s="39"/>
      <c r="X1370" s="39"/>
      <c r="Y1370" s="39"/>
      <c r="Z1370" s="39"/>
      <c r="AA1370" s="39"/>
      <c r="AB1370" s="39"/>
      <c r="AC1370" s="39"/>
      <c r="AD1370" s="39"/>
      <c r="AE1370" s="39"/>
      <c r="AR1370" s="230" t="s">
        <v>273</v>
      </c>
      <c r="AT1370" s="230" t="s">
        <v>158</v>
      </c>
      <c r="AU1370" s="230" t="s">
        <v>164</v>
      </c>
      <c r="AY1370" s="18" t="s">
        <v>156</v>
      </c>
      <c r="BE1370" s="231">
        <f>IF(N1370="základní",J1370,0)</f>
        <v>0</v>
      </c>
      <c r="BF1370" s="231">
        <f>IF(N1370="snížená",J1370,0)</f>
        <v>0</v>
      </c>
      <c r="BG1370" s="231">
        <f>IF(N1370="zákl. přenesená",J1370,0)</f>
        <v>0</v>
      </c>
      <c r="BH1370" s="231">
        <f>IF(N1370="sníž. přenesená",J1370,0)</f>
        <v>0</v>
      </c>
      <c r="BI1370" s="231">
        <f>IF(N1370="nulová",J1370,0)</f>
        <v>0</v>
      </c>
      <c r="BJ1370" s="18" t="s">
        <v>164</v>
      </c>
      <c r="BK1370" s="231">
        <f>ROUND(I1370*H1370,2)</f>
        <v>0</v>
      </c>
      <c r="BL1370" s="18" t="s">
        <v>273</v>
      </c>
      <c r="BM1370" s="230" t="s">
        <v>2015</v>
      </c>
    </row>
    <row r="1371" s="2" customFormat="1">
      <c r="A1371" s="39"/>
      <c r="B1371" s="40"/>
      <c r="C1371" s="41"/>
      <c r="D1371" s="232" t="s">
        <v>166</v>
      </c>
      <c r="E1371" s="41"/>
      <c r="F1371" s="233" t="s">
        <v>2016</v>
      </c>
      <c r="G1371" s="41"/>
      <c r="H1371" s="41"/>
      <c r="I1371" s="234"/>
      <c r="J1371" s="41"/>
      <c r="K1371" s="41"/>
      <c r="L1371" s="45"/>
      <c r="M1371" s="235"/>
      <c r="N1371" s="236"/>
      <c r="O1371" s="92"/>
      <c r="P1371" s="92"/>
      <c r="Q1371" s="92"/>
      <c r="R1371" s="92"/>
      <c r="S1371" s="92"/>
      <c r="T1371" s="93"/>
      <c r="U1371" s="39"/>
      <c r="V1371" s="39"/>
      <c r="W1371" s="39"/>
      <c r="X1371" s="39"/>
      <c r="Y1371" s="39"/>
      <c r="Z1371" s="39"/>
      <c r="AA1371" s="39"/>
      <c r="AB1371" s="39"/>
      <c r="AC1371" s="39"/>
      <c r="AD1371" s="39"/>
      <c r="AE1371" s="39"/>
      <c r="AT1371" s="18" t="s">
        <v>166</v>
      </c>
      <c r="AU1371" s="18" t="s">
        <v>164</v>
      </c>
    </row>
    <row r="1372" s="2" customFormat="1">
      <c r="A1372" s="39"/>
      <c r="B1372" s="40"/>
      <c r="C1372" s="41"/>
      <c r="D1372" s="237" t="s">
        <v>168</v>
      </c>
      <c r="E1372" s="41"/>
      <c r="F1372" s="238" t="s">
        <v>2017</v>
      </c>
      <c r="G1372" s="41"/>
      <c r="H1372" s="41"/>
      <c r="I1372" s="234"/>
      <c r="J1372" s="41"/>
      <c r="K1372" s="41"/>
      <c r="L1372" s="45"/>
      <c r="M1372" s="235"/>
      <c r="N1372" s="236"/>
      <c r="O1372" s="92"/>
      <c r="P1372" s="92"/>
      <c r="Q1372" s="92"/>
      <c r="R1372" s="92"/>
      <c r="S1372" s="92"/>
      <c r="T1372" s="93"/>
      <c r="U1372" s="39"/>
      <c r="V1372" s="39"/>
      <c r="W1372" s="39"/>
      <c r="X1372" s="39"/>
      <c r="Y1372" s="39"/>
      <c r="Z1372" s="39"/>
      <c r="AA1372" s="39"/>
      <c r="AB1372" s="39"/>
      <c r="AC1372" s="39"/>
      <c r="AD1372" s="39"/>
      <c r="AE1372" s="39"/>
      <c r="AT1372" s="18" t="s">
        <v>168</v>
      </c>
      <c r="AU1372" s="18" t="s">
        <v>164</v>
      </c>
    </row>
    <row r="1373" s="13" customFormat="1">
      <c r="A1373" s="13"/>
      <c r="B1373" s="239"/>
      <c r="C1373" s="240"/>
      <c r="D1373" s="232" t="s">
        <v>170</v>
      </c>
      <c r="E1373" s="241" t="s">
        <v>1</v>
      </c>
      <c r="F1373" s="242" t="s">
        <v>2018</v>
      </c>
      <c r="G1373" s="240"/>
      <c r="H1373" s="243">
        <v>6.2999999999999998</v>
      </c>
      <c r="I1373" s="244"/>
      <c r="J1373" s="240"/>
      <c r="K1373" s="240"/>
      <c r="L1373" s="245"/>
      <c r="M1373" s="246"/>
      <c r="N1373" s="247"/>
      <c r="O1373" s="247"/>
      <c r="P1373" s="247"/>
      <c r="Q1373" s="247"/>
      <c r="R1373" s="247"/>
      <c r="S1373" s="247"/>
      <c r="T1373" s="248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49" t="s">
        <v>170</v>
      </c>
      <c r="AU1373" s="249" t="s">
        <v>164</v>
      </c>
      <c r="AV1373" s="13" t="s">
        <v>164</v>
      </c>
      <c r="AW1373" s="13" t="s">
        <v>33</v>
      </c>
      <c r="AX1373" s="13" t="s">
        <v>76</v>
      </c>
      <c r="AY1373" s="249" t="s">
        <v>156</v>
      </c>
    </row>
    <row r="1374" s="13" customFormat="1">
      <c r="A1374" s="13"/>
      <c r="B1374" s="239"/>
      <c r="C1374" s="240"/>
      <c r="D1374" s="232" t="s">
        <v>170</v>
      </c>
      <c r="E1374" s="241" t="s">
        <v>1</v>
      </c>
      <c r="F1374" s="242" t="s">
        <v>2019</v>
      </c>
      <c r="G1374" s="240"/>
      <c r="H1374" s="243">
        <v>6.6150000000000002</v>
      </c>
      <c r="I1374" s="244"/>
      <c r="J1374" s="240"/>
      <c r="K1374" s="240"/>
      <c r="L1374" s="245"/>
      <c r="M1374" s="246"/>
      <c r="N1374" s="247"/>
      <c r="O1374" s="247"/>
      <c r="P1374" s="247"/>
      <c r="Q1374" s="247"/>
      <c r="R1374" s="247"/>
      <c r="S1374" s="247"/>
      <c r="T1374" s="248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49" t="s">
        <v>170</v>
      </c>
      <c r="AU1374" s="249" t="s">
        <v>164</v>
      </c>
      <c r="AV1374" s="13" t="s">
        <v>164</v>
      </c>
      <c r="AW1374" s="13" t="s">
        <v>33</v>
      </c>
      <c r="AX1374" s="13" t="s">
        <v>76</v>
      </c>
      <c r="AY1374" s="249" t="s">
        <v>156</v>
      </c>
    </row>
    <row r="1375" s="14" customFormat="1">
      <c r="A1375" s="14"/>
      <c r="B1375" s="250"/>
      <c r="C1375" s="251"/>
      <c r="D1375" s="232" t="s">
        <v>170</v>
      </c>
      <c r="E1375" s="252" t="s">
        <v>1</v>
      </c>
      <c r="F1375" s="253" t="s">
        <v>172</v>
      </c>
      <c r="G1375" s="251"/>
      <c r="H1375" s="254">
        <v>12.914999999999999</v>
      </c>
      <c r="I1375" s="255"/>
      <c r="J1375" s="251"/>
      <c r="K1375" s="251"/>
      <c r="L1375" s="256"/>
      <c r="M1375" s="257"/>
      <c r="N1375" s="258"/>
      <c r="O1375" s="258"/>
      <c r="P1375" s="258"/>
      <c r="Q1375" s="258"/>
      <c r="R1375" s="258"/>
      <c r="S1375" s="258"/>
      <c r="T1375" s="259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60" t="s">
        <v>170</v>
      </c>
      <c r="AU1375" s="260" t="s">
        <v>164</v>
      </c>
      <c r="AV1375" s="14" t="s">
        <v>163</v>
      </c>
      <c r="AW1375" s="14" t="s">
        <v>33</v>
      </c>
      <c r="AX1375" s="14" t="s">
        <v>84</v>
      </c>
      <c r="AY1375" s="260" t="s">
        <v>156</v>
      </c>
    </row>
    <row r="1376" s="2" customFormat="1" ht="33" customHeight="1">
      <c r="A1376" s="39"/>
      <c r="B1376" s="40"/>
      <c r="C1376" s="219" t="s">
        <v>2020</v>
      </c>
      <c r="D1376" s="219" t="s">
        <v>158</v>
      </c>
      <c r="E1376" s="220" t="s">
        <v>2021</v>
      </c>
      <c r="F1376" s="221" t="s">
        <v>2022</v>
      </c>
      <c r="G1376" s="222" t="s">
        <v>161</v>
      </c>
      <c r="H1376" s="223">
        <v>53.043999999999997</v>
      </c>
      <c r="I1376" s="224"/>
      <c r="J1376" s="225">
        <f>ROUND(I1376*H1376,2)</f>
        <v>0</v>
      </c>
      <c r="K1376" s="221" t="s">
        <v>162</v>
      </c>
      <c r="L1376" s="45"/>
      <c r="M1376" s="226" t="s">
        <v>1</v>
      </c>
      <c r="N1376" s="227" t="s">
        <v>42</v>
      </c>
      <c r="O1376" s="92"/>
      <c r="P1376" s="228">
        <f>O1376*H1376</f>
        <v>0</v>
      </c>
      <c r="Q1376" s="228">
        <v>0.0090900000000000009</v>
      </c>
      <c r="R1376" s="228">
        <f>Q1376*H1376</f>
        <v>0.48216996000000001</v>
      </c>
      <c r="S1376" s="228">
        <v>0</v>
      </c>
      <c r="T1376" s="229">
        <f>S1376*H1376</f>
        <v>0</v>
      </c>
      <c r="U1376" s="39"/>
      <c r="V1376" s="39"/>
      <c r="W1376" s="39"/>
      <c r="X1376" s="39"/>
      <c r="Y1376" s="39"/>
      <c r="Z1376" s="39"/>
      <c r="AA1376" s="39"/>
      <c r="AB1376" s="39"/>
      <c r="AC1376" s="39"/>
      <c r="AD1376" s="39"/>
      <c r="AE1376" s="39"/>
      <c r="AR1376" s="230" t="s">
        <v>273</v>
      </c>
      <c r="AT1376" s="230" t="s">
        <v>158</v>
      </c>
      <c r="AU1376" s="230" t="s">
        <v>164</v>
      </c>
      <c r="AY1376" s="18" t="s">
        <v>156</v>
      </c>
      <c r="BE1376" s="231">
        <f>IF(N1376="základní",J1376,0)</f>
        <v>0</v>
      </c>
      <c r="BF1376" s="231">
        <f>IF(N1376="snížená",J1376,0)</f>
        <v>0</v>
      </c>
      <c r="BG1376" s="231">
        <f>IF(N1376="zákl. přenesená",J1376,0)</f>
        <v>0</v>
      </c>
      <c r="BH1376" s="231">
        <f>IF(N1376="sníž. přenesená",J1376,0)</f>
        <v>0</v>
      </c>
      <c r="BI1376" s="231">
        <f>IF(N1376="nulová",J1376,0)</f>
        <v>0</v>
      </c>
      <c r="BJ1376" s="18" t="s">
        <v>164</v>
      </c>
      <c r="BK1376" s="231">
        <f>ROUND(I1376*H1376,2)</f>
        <v>0</v>
      </c>
      <c r="BL1376" s="18" t="s">
        <v>273</v>
      </c>
      <c r="BM1376" s="230" t="s">
        <v>2023</v>
      </c>
    </row>
    <row r="1377" s="2" customFormat="1">
      <c r="A1377" s="39"/>
      <c r="B1377" s="40"/>
      <c r="C1377" s="41"/>
      <c r="D1377" s="232" t="s">
        <v>166</v>
      </c>
      <c r="E1377" s="41"/>
      <c r="F1377" s="233" t="s">
        <v>2024</v>
      </c>
      <c r="G1377" s="41"/>
      <c r="H1377" s="41"/>
      <c r="I1377" s="234"/>
      <c r="J1377" s="41"/>
      <c r="K1377" s="41"/>
      <c r="L1377" s="45"/>
      <c r="M1377" s="235"/>
      <c r="N1377" s="236"/>
      <c r="O1377" s="92"/>
      <c r="P1377" s="92"/>
      <c r="Q1377" s="92"/>
      <c r="R1377" s="92"/>
      <c r="S1377" s="92"/>
      <c r="T1377" s="93"/>
      <c r="U1377" s="39"/>
      <c r="V1377" s="39"/>
      <c r="W1377" s="39"/>
      <c r="X1377" s="39"/>
      <c r="Y1377" s="39"/>
      <c r="Z1377" s="39"/>
      <c r="AA1377" s="39"/>
      <c r="AB1377" s="39"/>
      <c r="AC1377" s="39"/>
      <c r="AD1377" s="39"/>
      <c r="AE1377" s="39"/>
      <c r="AT1377" s="18" t="s">
        <v>166</v>
      </c>
      <c r="AU1377" s="18" t="s">
        <v>164</v>
      </c>
    </row>
    <row r="1378" s="2" customFormat="1">
      <c r="A1378" s="39"/>
      <c r="B1378" s="40"/>
      <c r="C1378" s="41"/>
      <c r="D1378" s="237" t="s">
        <v>168</v>
      </c>
      <c r="E1378" s="41"/>
      <c r="F1378" s="238" t="s">
        <v>2025</v>
      </c>
      <c r="G1378" s="41"/>
      <c r="H1378" s="41"/>
      <c r="I1378" s="234"/>
      <c r="J1378" s="41"/>
      <c r="K1378" s="41"/>
      <c r="L1378" s="45"/>
      <c r="M1378" s="235"/>
      <c r="N1378" s="236"/>
      <c r="O1378" s="92"/>
      <c r="P1378" s="92"/>
      <c r="Q1378" s="92"/>
      <c r="R1378" s="92"/>
      <c r="S1378" s="92"/>
      <c r="T1378" s="93"/>
      <c r="U1378" s="39"/>
      <c r="V1378" s="39"/>
      <c r="W1378" s="39"/>
      <c r="X1378" s="39"/>
      <c r="Y1378" s="39"/>
      <c r="Z1378" s="39"/>
      <c r="AA1378" s="39"/>
      <c r="AB1378" s="39"/>
      <c r="AC1378" s="39"/>
      <c r="AD1378" s="39"/>
      <c r="AE1378" s="39"/>
      <c r="AT1378" s="18" t="s">
        <v>168</v>
      </c>
      <c r="AU1378" s="18" t="s">
        <v>164</v>
      </c>
    </row>
    <row r="1379" s="13" customFormat="1">
      <c r="A1379" s="13"/>
      <c r="B1379" s="239"/>
      <c r="C1379" s="240"/>
      <c r="D1379" s="232" t="s">
        <v>170</v>
      </c>
      <c r="E1379" s="241" t="s">
        <v>1</v>
      </c>
      <c r="F1379" s="242" t="s">
        <v>2026</v>
      </c>
      <c r="G1379" s="240"/>
      <c r="H1379" s="243">
        <v>25.399999999999999</v>
      </c>
      <c r="I1379" s="244"/>
      <c r="J1379" s="240"/>
      <c r="K1379" s="240"/>
      <c r="L1379" s="245"/>
      <c r="M1379" s="246"/>
      <c r="N1379" s="247"/>
      <c r="O1379" s="247"/>
      <c r="P1379" s="247"/>
      <c r="Q1379" s="247"/>
      <c r="R1379" s="247"/>
      <c r="S1379" s="247"/>
      <c r="T1379" s="248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49" t="s">
        <v>170</v>
      </c>
      <c r="AU1379" s="249" t="s">
        <v>164</v>
      </c>
      <c r="AV1379" s="13" t="s">
        <v>164</v>
      </c>
      <c r="AW1379" s="13" t="s">
        <v>33</v>
      </c>
      <c r="AX1379" s="13" t="s">
        <v>76</v>
      </c>
      <c r="AY1379" s="249" t="s">
        <v>156</v>
      </c>
    </row>
    <row r="1380" s="13" customFormat="1">
      <c r="A1380" s="13"/>
      <c r="B1380" s="239"/>
      <c r="C1380" s="240"/>
      <c r="D1380" s="232" t="s">
        <v>170</v>
      </c>
      <c r="E1380" s="241" t="s">
        <v>1</v>
      </c>
      <c r="F1380" s="242" t="s">
        <v>2027</v>
      </c>
      <c r="G1380" s="240"/>
      <c r="H1380" s="243">
        <v>27.643999999999998</v>
      </c>
      <c r="I1380" s="244"/>
      <c r="J1380" s="240"/>
      <c r="K1380" s="240"/>
      <c r="L1380" s="245"/>
      <c r="M1380" s="246"/>
      <c r="N1380" s="247"/>
      <c r="O1380" s="247"/>
      <c r="P1380" s="247"/>
      <c r="Q1380" s="247"/>
      <c r="R1380" s="247"/>
      <c r="S1380" s="247"/>
      <c r="T1380" s="248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49" t="s">
        <v>170</v>
      </c>
      <c r="AU1380" s="249" t="s">
        <v>164</v>
      </c>
      <c r="AV1380" s="13" t="s">
        <v>164</v>
      </c>
      <c r="AW1380" s="13" t="s">
        <v>33</v>
      </c>
      <c r="AX1380" s="13" t="s">
        <v>76</v>
      </c>
      <c r="AY1380" s="249" t="s">
        <v>156</v>
      </c>
    </row>
    <row r="1381" s="14" customFormat="1">
      <c r="A1381" s="14"/>
      <c r="B1381" s="250"/>
      <c r="C1381" s="251"/>
      <c r="D1381" s="232" t="s">
        <v>170</v>
      </c>
      <c r="E1381" s="252" t="s">
        <v>1</v>
      </c>
      <c r="F1381" s="253" t="s">
        <v>172</v>
      </c>
      <c r="G1381" s="251"/>
      <c r="H1381" s="254">
        <v>53.043999999999997</v>
      </c>
      <c r="I1381" s="255"/>
      <c r="J1381" s="251"/>
      <c r="K1381" s="251"/>
      <c r="L1381" s="256"/>
      <c r="M1381" s="257"/>
      <c r="N1381" s="258"/>
      <c r="O1381" s="258"/>
      <c r="P1381" s="258"/>
      <c r="Q1381" s="258"/>
      <c r="R1381" s="258"/>
      <c r="S1381" s="258"/>
      <c r="T1381" s="259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60" t="s">
        <v>170</v>
      </c>
      <c r="AU1381" s="260" t="s">
        <v>164</v>
      </c>
      <c r="AV1381" s="14" t="s">
        <v>163</v>
      </c>
      <c r="AW1381" s="14" t="s">
        <v>33</v>
      </c>
      <c r="AX1381" s="14" t="s">
        <v>84</v>
      </c>
      <c r="AY1381" s="260" t="s">
        <v>156</v>
      </c>
    </row>
    <row r="1382" s="2" customFormat="1" ht="24.15" customHeight="1">
      <c r="A1382" s="39"/>
      <c r="B1382" s="40"/>
      <c r="C1382" s="261" t="s">
        <v>2028</v>
      </c>
      <c r="D1382" s="261" t="s">
        <v>241</v>
      </c>
      <c r="E1382" s="262" t="s">
        <v>2029</v>
      </c>
      <c r="F1382" s="263" t="s">
        <v>2030</v>
      </c>
      <c r="G1382" s="264" t="s">
        <v>161</v>
      </c>
      <c r="H1382" s="265">
        <v>61.000999999999998</v>
      </c>
      <c r="I1382" s="266"/>
      <c r="J1382" s="267">
        <f>ROUND(I1382*H1382,2)</f>
        <v>0</v>
      </c>
      <c r="K1382" s="263" t="s">
        <v>162</v>
      </c>
      <c r="L1382" s="268"/>
      <c r="M1382" s="269" t="s">
        <v>1</v>
      </c>
      <c r="N1382" s="270" t="s">
        <v>42</v>
      </c>
      <c r="O1382" s="92"/>
      <c r="P1382" s="228">
        <f>O1382*H1382</f>
        <v>0</v>
      </c>
      <c r="Q1382" s="228">
        <v>0.019</v>
      </c>
      <c r="R1382" s="228">
        <f>Q1382*H1382</f>
        <v>1.159019</v>
      </c>
      <c r="S1382" s="228">
        <v>0</v>
      </c>
      <c r="T1382" s="229">
        <f>S1382*H1382</f>
        <v>0</v>
      </c>
      <c r="U1382" s="39"/>
      <c r="V1382" s="39"/>
      <c r="W1382" s="39"/>
      <c r="X1382" s="39"/>
      <c r="Y1382" s="39"/>
      <c r="Z1382" s="39"/>
      <c r="AA1382" s="39"/>
      <c r="AB1382" s="39"/>
      <c r="AC1382" s="39"/>
      <c r="AD1382" s="39"/>
      <c r="AE1382" s="39"/>
      <c r="AR1382" s="230" t="s">
        <v>387</v>
      </c>
      <c r="AT1382" s="230" t="s">
        <v>241</v>
      </c>
      <c r="AU1382" s="230" t="s">
        <v>164</v>
      </c>
      <c r="AY1382" s="18" t="s">
        <v>156</v>
      </c>
      <c r="BE1382" s="231">
        <f>IF(N1382="základní",J1382,0)</f>
        <v>0</v>
      </c>
      <c r="BF1382" s="231">
        <f>IF(N1382="snížená",J1382,0)</f>
        <v>0</v>
      </c>
      <c r="BG1382" s="231">
        <f>IF(N1382="zákl. přenesená",J1382,0)</f>
        <v>0</v>
      </c>
      <c r="BH1382" s="231">
        <f>IF(N1382="sníž. přenesená",J1382,0)</f>
        <v>0</v>
      </c>
      <c r="BI1382" s="231">
        <f>IF(N1382="nulová",J1382,0)</f>
        <v>0</v>
      </c>
      <c r="BJ1382" s="18" t="s">
        <v>164</v>
      </c>
      <c r="BK1382" s="231">
        <f>ROUND(I1382*H1382,2)</f>
        <v>0</v>
      </c>
      <c r="BL1382" s="18" t="s">
        <v>273</v>
      </c>
      <c r="BM1382" s="230" t="s">
        <v>2031</v>
      </c>
    </row>
    <row r="1383" s="2" customFormat="1">
      <c r="A1383" s="39"/>
      <c r="B1383" s="40"/>
      <c r="C1383" s="41"/>
      <c r="D1383" s="232" t="s">
        <v>166</v>
      </c>
      <c r="E1383" s="41"/>
      <c r="F1383" s="233" t="s">
        <v>2030</v>
      </c>
      <c r="G1383" s="41"/>
      <c r="H1383" s="41"/>
      <c r="I1383" s="234"/>
      <c r="J1383" s="41"/>
      <c r="K1383" s="41"/>
      <c r="L1383" s="45"/>
      <c r="M1383" s="235"/>
      <c r="N1383" s="236"/>
      <c r="O1383" s="92"/>
      <c r="P1383" s="92"/>
      <c r="Q1383" s="92"/>
      <c r="R1383" s="92"/>
      <c r="S1383" s="92"/>
      <c r="T1383" s="93"/>
      <c r="U1383" s="39"/>
      <c r="V1383" s="39"/>
      <c r="W1383" s="39"/>
      <c r="X1383" s="39"/>
      <c r="Y1383" s="39"/>
      <c r="Z1383" s="39"/>
      <c r="AA1383" s="39"/>
      <c r="AB1383" s="39"/>
      <c r="AC1383" s="39"/>
      <c r="AD1383" s="39"/>
      <c r="AE1383" s="39"/>
      <c r="AT1383" s="18" t="s">
        <v>166</v>
      </c>
      <c r="AU1383" s="18" t="s">
        <v>164</v>
      </c>
    </row>
    <row r="1384" s="13" customFormat="1">
      <c r="A1384" s="13"/>
      <c r="B1384" s="239"/>
      <c r="C1384" s="240"/>
      <c r="D1384" s="232" t="s">
        <v>170</v>
      </c>
      <c r="E1384" s="240"/>
      <c r="F1384" s="242" t="s">
        <v>2032</v>
      </c>
      <c r="G1384" s="240"/>
      <c r="H1384" s="243">
        <v>61.000999999999998</v>
      </c>
      <c r="I1384" s="244"/>
      <c r="J1384" s="240"/>
      <c r="K1384" s="240"/>
      <c r="L1384" s="245"/>
      <c r="M1384" s="246"/>
      <c r="N1384" s="247"/>
      <c r="O1384" s="247"/>
      <c r="P1384" s="247"/>
      <c r="Q1384" s="247"/>
      <c r="R1384" s="247"/>
      <c r="S1384" s="247"/>
      <c r="T1384" s="248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49" t="s">
        <v>170</v>
      </c>
      <c r="AU1384" s="249" t="s">
        <v>164</v>
      </c>
      <c r="AV1384" s="13" t="s">
        <v>164</v>
      </c>
      <c r="AW1384" s="13" t="s">
        <v>4</v>
      </c>
      <c r="AX1384" s="13" t="s">
        <v>84</v>
      </c>
      <c r="AY1384" s="249" t="s">
        <v>156</v>
      </c>
    </row>
    <row r="1385" s="2" customFormat="1" ht="33" customHeight="1">
      <c r="A1385" s="39"/>
      <c r="B1385" s="40"/>
      <c r="C1385" s="219" t="s">
        <v>2033</v>
      </c>
      <c r="D1385" s="219" t="s">
        <v>158</v>
      </c>
      <c r="E1385" s="220" t="s">
        <v>2034</v>
      </c>
      <c r="F1385" s="221" t="s">
        <v>2035</v>
      </c>
      <c r="G1385" s="222" t="s">
        <v>161</v>
      </c>
      <c r="H1385" s="223">
        <v>53.043999999999997</v>
      </c>
      <c r="I1385" s="224"/>
      <c r="J1385" s="225">
        <f>ROUND(I1385*H1385,2)</f>
        <v>0</v>
      </c>
      <c r="K1385" s="221" t="s">
        <v>162</v>
      </c>
      <c r="L1385" s="45"/>
      <c r="M1385" s="226" t="s">
        <v>1</v>
      </c>
      <c r="N1385" s="227" t="s">
        <v>42</v>
      </c>
      <c r="O1385" s="92"/>
      <c r="P1385" s="228">
        <f>O1385*H1385</f>
        <v>0</v>
      </c>
      <c r="Q1385" s="228">
        <v>0</v>
      </c>
      <c r="R1385" s="228">
        <f>Q1385*H1385</f>
        <v>0</v>
      </c>
      <c r="S1385" s="228">
        <v>0</v>
      </c>
      <c r="T1385" s="229">
        <f>S1385*H1385</f>
        <v>0</v>
      </c>
      <c r="U1385" s="39"/>
      <c r="V1385" s="39"/>
      <c r="W1385" s="39"/>
      <c r="X1385" s="39"/>
      <c r="Y1385" s="39"/>
      <c r="Z1385" s="39"/>
      <c r="AA1385" s="39"/>
      <c r="AB1385" s="39"/>
      <c r="AC1385" s="39"/>
      <c r="AD1385" s="39"/>
      <c r="AE1385" s="39"/>
      <c r="AR1385" s="230" t="s">
        <v>273</v>
      </c>
      <c r="AT1385" s="230" t="s">
        <v>158</v>
      </c>
      <c r="AU1385" s="230" t="s">
        <v>164</v>
      </c>
      <c r="AY1385" s="18" t="s">
        <v>156</v>
      </c>
      <c r="BE1385" s="231">
        <f>IF(N1385="základní",J1385,0)</f>
        <v>0</v>
      </c>
      <c r="BF1385" s="231">
        <f>IF(N1385="snížená",J1385,0)</f>
        <v>0</v>
      </c>
      <c r="BG1385" s="231">
        <f>IF(N1385="zákl. přenesená",J1385,0)</f>
        <v>0</v>
      </c>
      <c r="BH1385" s="231">
        <f>IF(N1385="sníž. přenesená",J1385,0)</f>
        <v>0</v>
      </c>
      <c r="BI1385" s="231">
        <f>IF(N1385="nulová",J1385,0)</f>
        <v>0</v>
      </c>
      <c r="BJ1385" s="18" t="s">
        <v>164</v>
      </c>
      <c r="BK1385" s="231">
        <f>ROUND(I1385*H1385,2)</f>
        <v>0</v>
      </c>
      <c r="BL1385" s="18" t="s">
        <v>273</v>
      </c>
      <c r="BM1385" s="230" t="s">
        <v>2036</v>
      </c>
    </row>
    <row r="1386" s="2" customFormat="1">
      <c r="A1386" s="39"/>
      <c r="B1386" s="40"/>
      <c r="C1386" s="41"/>
      <c r="D1386" s="232" t="s">
        <v>166</v>
      </c>
      <c r="E1386" s="41"/>
      <c r="F1386" s="233" t="s">
        <v>2037</v>
      </c>
      <c r="G1386" s="41"/>
      <c r="H1386" s="41"/>
      <c r="I1386" s="234"/>
      <c r="J1386" s="41"/>
      <c r="K1386" s="41"/>
      <c r="L1386" s="45"/>
      <c r="M1386" s="235"/>
      <c r="N1386" s="236"/>
      <c r="O1386" s="92"/>
      <c r="P1386" s="92"/>
      <c r="Q1386" s="92"/>
      <c r="R1386" s="92"/>
      <c r="S1386" s="92"/>
      <c r="T1386" s="93"/>
      <c r="U1386" s="39"/>
      <c r="V1386" s="39"/>
      <c r="W1386" s="39"/>
      <c r="X1386" s="39"/>
      <c r="Y1386" s="39"/>
      <c r="Z1386" s="39"/>
      <c r="AA1386" s="39"/>
      <c r="AB1386" s="39"/>
      <c r="AC1386" s="39"/>
      <c r="AD1386" s="39"/>
      <c r="AE1386" s="39"/>
      <c r="AT1386" s="18" t="s">
        <v>166</v>
      </c>
      <c r="AU1386" s="18" t="s">
        <v>164</v>
      </c>
    </row>
    <row r="1387" s="2" customFormat="1">
      <c r="A1387" s="39"/>
      <c r="B1387" s="40"/>
      <c r="C1387" s="41"/>
      <c r="D1387" s="237" t="s">
        <v>168</v>
      </c>
      <c r="E1387" s="41"/>
      <c r="F1387" s="238" t="s">
        <v>2038</v>
      </c>
      <c r="G1387" s="41"/>
      <c r="H1387" s="41"/>
      <c r="I1387" s="234"/>
      <c r="J1387" s="41"/>
      <c r="K1387" s="41"/>
      <c r="L1387" s="45"/>
      <c r="M1387" s="235"/>
      <c r="N1387" s="236"/>
      <c r="O1387" s="92"/>
      <c r="P1387" s="92"/>
      <c r="Q1387" s="92"/>
      <c r="R1387" s="92"/>
      <c r="S1387" s="92"/>
      <c r="T1387" s="93"/>
      <c r="U1387" s="39"/>
      <c r="V1387" s="39"/>
      <c r="W1387" s="39"/>
      <c r="X1387" s="39"/>
      <c r="Y1387" s="39"/>
      <c r="Z1387" s="39"/>
      <c r="AA1387" s="39"/>
      <c r="AB1387" s="39"/>
      <c r="AC1387" s="39"/>
      <c r="AD1387" s="39"/>
      <c r="AE1387" s="39"/>
      <c r="AT1387" s="18" t="s">
        <v>168</v>
      </c>
      <c r="AU1387" s="18" t="s">
        <v>164</v>
      </c>
    </row>
    <row r="1388" s="2" customFormat="1" ht="24.15" customHeight="1">
      <c r="A1388" s="39"/>
      <c r="B1388" s="40"/>
      <c r="C1388" s="219" t="s">
        <v>2039</v>
      </c>
      <c r="D1388" s="219" t="s">
        <v>158</v>
      </c>
      <c r="E1388" s="220" t="s">
        <v>2040</v>
      </c>
      <c r="F1388" s="221" t="s">
        <v>2041</v>
      </c>
      <c r="G1388" s="222" t="s">
        <v>256</v>
      </c>
      <c r="H1388" s="223">
        <v>11.25</v>
      </c>
      <c r="I1388" s="224"/>
      <c r="J1388" s="225">
        <f>ROUND(I1388*H1388,2)</f>
        <v>0</v>
      </c>
      <c r="K1388" s="221" t="s">
        <v>162</v>
      </c>
      <c r="L1388" s="45"/>
      <c r="M1388" s="226" t="s">
        <v>1</v>
      </c>
      <c r="N1388" s="227" t="s">
        <v>42</v>
      </c>
      <c r="O1388" s="92"/>
      <c r="P1388" s="228">
        <f>O1388*H1388</f>
        <v>0</v>
      </c>
      <c r="Q1388" s="228">
        <v>0.00020000000000000001</v>
      </c>
      <c r="R1388" s="228">
        <f>Q1388*H1388</f>
        <v>0.0022500000000000003</v>
      </c>
      <c r="S1388" s="228">
        <v>0</v>
      </c>
      <c r="T1388" s="229">
        <f>S1388*H1388</f>
        <v>0</v>
      </c>
      <c r="U1388" s="39"/>
      <c r="V1388" s="39"/>
      <c r="W1388" s="39"/>
      <c r="X1388" s="39"/>
      <c r="Y1388" s="39"/>
      <c r="Z1388" s="39"/>
      <c r="AA1388" s="39"/>
      <c r="AB1388" s="39"/>
      <c r="AC1388" s="39"/>
      <c r="AD1388" s="39"/>
      <c r="AE1388" s="39"/>
      <c r="AR1388" s="230" t="s">
        <v>273</v>
      </c>
      <c r="AT1388" s="230" t="s">
        <v>158</v>
      </c>
      <c r="AU1388" s="230" t="s">
        <v>164</v>
      </c>
      <c r="AY1388" s="18" t="s">
        <v>156</v>
      </c>
      <c r="BE1388" s="231">
        <f>IF(N1388="základní",J1388,0)</f>
        <v>0</v>
      </c>
      <c r="BF1388" s="231">
        <f>IF(N1388="snížená",J1388,0)</f>
        <v>0</v>
      </c>
      <c r="BG1388" s="231">
        <f>IF(N1388="zákl. přenesená",J1388,0)</f>
        <v>0</v>
      </c>
      <c r="BH1388" s="231">
        <f>IF(N1388="sníž. přenesená",J1388,0)</f>
        <v>0</v>
      </c>
      <c r="BI1388" s="231">
        <f>IF(N1388="nulová",J1388,0)</f>
        <v>0</v>
      </c>
      <c r="BJ1388" s="18" t="s">
        <v>164</v>
      </c>
      <c r="BK1388" s="231">
        <f>ROUND(I1388*H1388,2)</f>
        <v>0</v>
      </c>
      <c r="BL1388" s="18" t="s">
        <v>273</v>
      </c>
      <c r="BM1388" s="230" t="s">
        <v>2042</v>
      </c>
    </row>
    <row r="1389" s="2" customFormat="1">
      <c r="A1389" s="39"/>
      <c r="B1389" s="40"/>
      <c r="C1389" s="41"/>
      <c r="D1389" s="232" t="s">
        <v>166</v>
      </c>
      <c r="E1389" s="41"/>
      <c r="F1389" s="233" t="s">
        <v>2043</v>
      </c>
      <c r="G1389" s="41"/>
      <c r="H1389" s="41"/>
      <c r="I1389" s="234"/>
      <c r="J1389" s="41"/>
      <c r="K1389" s="41"/>
      <c r="L1389" s="45"/>
      <c r="M1389" s="235"/>
      <c r="N1389" s="236"/>
      <c r="O1389" s="92"/>
      <c r="P1389" s="92"/>
      <c r="Q1389" s="92"/>
      <c r="R1389" s="92"/>
      <c r="S1389" s="92"/>
      <c r="T1389" s="93"/>
      <c r="U1389" s="39"/>
      <c r="V1389" s="39"/>
      <c r="W1389" s="39"/>
      <c r="X1389" s="39"/>
      <c r="Y1389" s="39"/>
      <c r="Z1389" s="39"/>
      <c r="AA1389" s="39"/>
      <c r="AB1389" s="39"/>
      <c r="AC1389" s="39"/>
      <c r="AD1389" s="39"/>
      <c r="AE1389" s="39"/>
      <c r="AT1389" s="18" t="s">
        <v>166</v>
      </c>
      <c r="AU1389" s="18" t="s">
        <v>164</v>
      </c>
    </row>
    <row r="1390" s="2" customFormat="1">
      <c r="A1390" s="39"/>
      <c r="B1390" s="40"/>
      <c r="C1390" s="41"/>
      <c r="D1390" s="237" t="s">
        <v>168</v>
      </c>
      <c r="E1390" s="41"/>
      <c r="F1390" s="238" t="s">
        <v>2044</v>
      </c>
      <c r="G1390" s="41"/>
      <c r="H1390" s="41"/>
      <c r="I1390" s="234"/>
      <c r="J1390" s="41"/>
      <c r="K1390" s="41"/>
      <c r="L1390" s="45"/>
      <c r="M1390" s="235"/>
      <c r="N1390" s="236"/>
      <c r="O1390" s="92"/>
      <c r="P1390" s="92"/>
      <c r="Q1390" s="92"/>
      <c r="R1390" s="92"/>
      <c r="S1390" s="92"/>
      <c r="T1390" s="93"/>
      <c r="U1390" s="39"/>
      <c r="V1390" s="39"/>
      <c r="W1390" s="39"/>
      <c r="X1390" s="39"/>
      <c r="Y1390" s="39"/>
      <c r="Z1390" s="39"/>
      <c r="AA1390" s="39"/>
      <c r="AB1390" s="39"/>
      <c r="AC1390" s="39"/>
      <c r="AD1390" s="39"/>
      <c r="AE1390" s="39"/>
      <c r="AT1390" s="18" t="s">
        <v>168</v>
      </c>
      <c r="AU1390" s="18" t="s">
        <v>164</v>
      </c>
    </row>
    <row r="1391" s="13" customFormat="1">
      <c r="A1391" s="13"/>
      <c r="B1391" s="239"/>
      <c r="C1391" s="240"/>
      <c r="D1391" s="232" t="s">
        <v>170</v>
      </c>
      <c r="E1391" s="241" t="s">
        <v>1</v>
      </c>
      <c r="F1391" s="242" t="s">
        <v>2045</v>
      </c>
      <c r="G1391" s="240"/>
      <c r="H1391" s="243">
        <v>8.75</v>
      </c>
      <c r="I1391" s="244"/>
      <c r="J1391" s="240"/>
      <c r="K1391" s="240"/>
      <c r="L1391" s="245"/>
      <c r="M1391" s="246"/>
      <c r="N1391" s="247"/>
      <c r="O1391" s="247"/>
      <c r="P1391" s="247"/>
      <c r="Q1391" s="247"/>
      <c r="R1391" s="247"/>
      <c r="S1391" s="247"/>
      <c r="T1391" s="248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49" t="s">
        <v>170</v>
      </c>
      <c r="AU1391" s="249" t="s">
        <v>164</v>
      </c>
      <c r="AV1391" s="13" t="s">
        <v>164</v>
      </c>
      <c r="AW1391" s="13" t="s">
        <v>33</v>
      </c>
      <c r="AX1391" s="13" t="s">
        <v>76</v>
      </c>
      <c r="AY1391" s="249" t="s">
        <v>156</v>
      </c>
    </row>
    <row r="1392" s="13" customFormat="1">
      <c r="A1392" s="13"/>
      <c r="B1392" s="239"/>
      <c r="C1392" s="240"/>
      <c r="D1392" s="232" t="s">
        <v>170</v>
      </c>
      <c r="E1392" s="241" t="s">
        <v>1</v>
      </c>
      <c r="F1392" s="242" t="s">
        <v>2046</v>
      </c>
      <c r="G1392" s="240"/>
      <c r="H1392" s="243">
        <v>2.5</v>
      </c>
      <c r="I1392" s="244"/>
      <c r="J1392" s="240"/>
      <c r="K1392" s="240"/>
      <c r="L1392" s="245"/>
      <c r="M1392" s="246"/>
      <c r="N1392" s="247"/>
      <c r="O1392" s="247"/>
      <c r="P1392" s="247"/>
      <c r="Q1392" s="247"/>
      <c r="R1392" s="247"/>
      <c r="S1392" s="247"/>
      <c r="T1392" s="248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49" t="s">
        <v>170</v>
      </c>
      <c r="AU1392" s="249" t="s">
        <v>164</v>
      </c>
      <c r="AV1392" s="13" t="s">
        <v>164</v>
      </c>
      <c r="AW1392" s="13" t="s">
        <v>33</v>
      </c>
      <c r="AX1392" s="13" t="s">
        <v>76</v>
      </c>
      <c r="AY1392" s="249" t="s">
        <v>156</v>
      </c>
    </row>
    <row r="1393" s="14" customFormat="1">
      <c r="A1393" s="14"/>
      <c r="B1393" s="250"/>
      <c r="C1393" s="251"/>
      <c r="D1393" s="232" t="s">
        <v>170</v>
      </c>
      <c r="E1393" s="252" t="s">
        <v>1</v>
      </c>
      <c r="F1393" s="253" t="s">
        <v>172</v>
      </c>
      <c r="G1393" s="251"/>
      <c r="H1393" s="254">
        <v>11.25</v>
      </c>
      <c r="I1393" s="255"/>
      <c r="J1393" s="251"/>
      <c r="K1393" s="251"/>
      <c r="L1393" s="256"/>
      <c r="M1393" s="257"/>
      <c r="N1393" s="258"/>
      <c r="O1393" s="258"/>
      <c r="P1393" s="258"/>
      <c r="Q1393" s="258"/>
      <c r="R1393" s="258"/>
      <c r="S1393" s="258"/>
      <c r="T1393" s="259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60" t="s">
        <v>170</v>
      </c>
      <c r="AU1393" s="260" t="s">
        <v>164</v>
      </c>
      <c r="AV1393" s="14" t="s">
        <v>163</v>
      </c>
      <c r="AW1393" s="14" t="s">
        <v>33</v>
      </c>
      <c r="AX1393" s="14" t="s">
        <v>84</v>
      </c>
      <c r="AY1393" s="260" t="s">
        <v>156</v>
      </c>
    </row>
    <row r="1394" s="2" customFormat="1" ht="16.5" customHeight="1">
      <c r="A1394" s="39"/>
      <c r="B1394" s="40"/>
      <c r="C1394" s="261" t="s">
        <v>2047</v>
      </c>
      <c r="D1394" s="261" t="s">
        <v>241</v>
      </c>
      <c r="E1394" s="262" t="s">
        <v>2048</v>
      </c>
      <c r="F1394" s="263" t="s">
        <v>2049</v>
      </c>
      <c r="G1394" s="264" t="s">
        <v>256</v>
      </c>
      <c r="H1394" s="265">
        <v>12.5</v>
      </c>
      <c r="I1394" s="266"/>
      <c r="J1394" s="267">
        <f>ROUND(I1394*H1394,2)</f>
        <v>0</v>
      </c>
      <c r="K1394" s="263" t="s">
        <v>162</v>
      </c>
      <c r="L1394" s="268"/>
      <c r="M1394" s="269" t="s">
        <v>1</v>
      </c>
      <c r="N1394" s="270" t="s">
        <v>42</v>
      </c>
      <c r="O1394" s="92"/>
      <c r="P1394" s="228">
        <f>O1394*H1394</f>
        <v>0</v>
      </c>
      <c r="Q1394" s="228">
        <v>0.00012</v>
      </c>
      <c r="R1394" s="228">
        <f>Q1394*H1394</f>
        <v>0.0015</v>
      </c>
      <c r="S1394" s="228">
        <v>0</v>
      </c>
      <c r="T1394" s="229">
        <f>S1394*H1394</f>
        <v>0</v>
      </c>
      <c r="U1394" s="39"/>
      <c r="V1394" s="39"/>
      <c r="W1394" s="39"/>
      <c r="X1394" s="39"/>
      <c r="Y1394" s="39"/>
      <c r="Z1394" s="39"/>
      <c r="AA1394" s="39"/>
      <c r="AB1394" s="39"/>
      <c r="AC1394" s="39"/>
      <c r="AD1394" s="39"/>
      <c r="AE1394" s="39"/>
      <c r="AR1394" s="230" t="s">
        <v>387</v>
      </c>
      <c r="AT1394" s="230" t="s">
        <v>241</v>
      </c>
      <c r="AU1394" s="230" t="s">
        <v>164</v>
      </c>
      <c r="AY1394" s="18" t="s">
        <v>156</v>
      </c>
      <c r="BE1394" s="231">
        <f>IF(N1394="základní",J1394,0)</f>
        <v>0</v>
      </c>
      <c r="BF1394" s="231">
        <f>IF(N1394="snížená",J1394,0)</f>
        <v>0</v>
      </c>
      <c r="BG1394" s="231">
        <f>IF(N1394="zákl. přenesená",J1394,0)</f>
        <v>0</v>
      </c>
      <c r="BH1394" s="231">
        <f>IF(N1394="sníž. přenesená",J1394,0)</f>
        <v>0</v>
      </c>
      <c r="BI1394" s="231">
        <f>IF(N1394="nulová",J1394,0)</f>
        <v>0</v>
      </c>
      <c r="BJ1394" s="18" t="s">
        <v>164</v>
      </c>
      <c r="BK1394" s="231">
        <f>ROUND(I1394*H1394,2)</f>
        <v>0</v>
      </c>
      <c r="BL1394" s="18" t="s">
        <v>273</v>
      </c>
      <c r="BM1394" s="230" t="s">
        <v>2050</v>
      </c>
    </row>
    <row r="1395" s="2" customFormat="1">
      <c r="A1395" s="39"/>
      <c r="B1395" s="40"/>
      <c r="C1395" s="41"/>
      <c r="D1395" s="232" t="s">
        <v>166</v>
      </c>
      <c r="E1395" s="41"/>
      <c r="F1395" s="233" t="s">
        <v>2049</v>
      </c>
      <c r="G1395" s="41"/>
      <c r="H1395" s="41"/>
      <c r="I1395" s="234"/>
      <c r="J1395" s="41"/>
      <c r="K1395" s="41"/>
      <c r="L1395" s="45"/>
      <c r="M1395" s="235"/>
      <c r="N1395" s="236"/>
      <c r="O1395" s="92"/>
      <c r="P1395" s="92"/>
      <c r="Q1395" s="92"/>
      <c r="R1395" s="92"/>
      <c r="S1395" s="92"/>
      <c r="T1395" s="93"/>
      <c r="U1395" s="39"/>
      <c r="V1395" s="39"/>
      <c r="W1395" s="39"/>
      <c r="X1395" s="39"/>
      <c r="Y1395" s="39"/>
      <c r="Z1395" s="39"/>
      <c r="AA1395" s="39"/>
      <c r="AB1395" s="39"/>
      <c r="AC1395" s="39"/>
      <c r="AD1395" s="39"/>
      <c r="AE1395" s="39"/>
      <c r="AT1395" s="18" t="s">
        <v>166</v>
      </c>
      <c r="AU1395" s="18" t="s">
        <v>164</v>
      </c>
    </row>
    <row r="1396" s="13" customFormat="1">
      <c r="A1396" s="13"/>
      <c r="B1396" s="239"/>
      <c r="C1396" s="240"/>
      <c r="D1396" s="232" t="s">
        <v>170</v>
      </c>
      <c r="E1396" s="240"/>
      <c r="F1396" s="242" t="s">
        <v>2051</v>
      </c>
      <c r="G1396" s="240"/>
      <c r="H1396" s="243">
        <v>12.5</v>
      </c>
      <c r="I1396" s="244"/>
      <c r="J1396" s="240"/>
      <c r="K1396" s="240"/>
      <c r="L1396" s="245"/>
      <c r="M1396" s="246"/>
      <c r="N1396" s="247"/>
      <c r="O1396" s="247"/>
      <c r="P1396" s="247"/>
      <c r="Q1396" s="247"/>
      <c r="R1396" s="247"/>
      <c r="S1396" s="247"/>
      <c r="T1396" s="248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49" t="s">
        <v>170</v>
      </c>
      <c r="AU1396" s="249" t="s">
        <v>164</v>
      </c>
      <c r="AV1396" s="13" t="s">
        <v>164</v>
      </c>
      <c r="AW1396" s="13" t="s">
        <v>4</v>
      </c>
      <c r="AX1396" s="13" t="s">
        <v>84</v>
      </c>
      <c r="AY1396" s="249" t="s">
        <v>156</v>
      </c>
    </row>
    <row r="1397" s="2" customFormat="1" ht="16.5" customHeight="1">
      <c r="A1397" s="39"/>
      <c r="B1397" s="40"/>
      <c r="C1397" s="219" t="s">
        <v>2052</v>
      </c>
      <c r="D1397" s="219" t="s">
        <v>158</v>
      </c>
      <c r="E1397" s="220" t="s">
        <v>2053</v>
      </c>
      <c r="F1397" s="221" t="s">
        <v>2054</v>
      </c>
      <c r="G1397" s="222" t="s">
        <v>256</v>
      </c>
      <c r="H1397" s="223">
        <v>24.600000000000001</v>
      </c>
      <c r="I1397" s="224"/>
      <c r="J1397" s="225">
        <f>ROUND(I1397*H1397,2)</f>
        <v>0</v>
      </c>
      <c r="K1397" s="221" t="s">
        <v>162</v>
      </c>
      <c r="L1397" s="45"/>
      <c r="M1397" s="226" t="s">
        <v>1</v>
      </c>
      <c r="N1397" s="227" t="s">
        <v>42</v>
      </c>
      <c r="O1397" s="92"/>
      <c r="P1397" s="228">
        <f>O1397*H1397</f>
        <v>0</v>
      </c>
      <c r="Q1397" s="228">
        <v>9.0000000000000006E-05</v>
      </c>
      <c r="R1397" s="228">
        <f>Q1397*H1397</f>
        <v>0.0022140000000000003</v>
      </c>
      <c r="S1397" s="228">
        <v>0</v>
      </c>
      <c r="T1397" s="229">
        <f>S1397*H1397</f>
        <v>0</v>
      </c>
      <c r="U1397" s="39"/>
      <c r="V1397" s="39"/>
      <c r="W1397" s="39"/>
      <c r="X1397" s="39"/>
      <c r="Y1397" s="39"/>
      <c r="Z1397" s="39"/>
      <c r="AA1397" s="39"/>
      <c r="AB1397" s="39"/>
      <c r="AC1397" s="39"/>
      <c r="AD1397" s="39"/>
      <c r="AE1397" s="39"/>
      <c r="AR1397" s="230" t="s">
        <v>273</v>
      </c>
      <c r="AT1397" s="230" t="s">
        <v>158</v>
      </c>
      <c r="AU1397" s="230" t="s">
        <v>164</v>
      </c>
      <c r="AY1397" s="18" t="s">
        <v>156</v>
      </c>
      <c r="BE1397" s="231">
        <f>IF(N1397="základní",J1397,0)</f>
        <v>0</v>
      </c>
      <c r="BF1397" s="231">
        <f>IF(N1397="snížená",J1397,0)</f>
        <v>0</v>
      </c>
      <c r="BG1397" s="231">
        <f>IF(N1397="zákl. přenesená",J1397,0)</f>
        <v>0</v>
      </c>
      <c r="BH1397" s="231">
        <f>IF(N1397="sníž. přenesená",J1397,0)</f>
        <v>0</v>
      </c>
      <c r="BI1397" s="231">
        <f>IF(N1397="nulová",J1397,0)</f>
        <v>0</v>
      </c>
      <c r="BJ1397" s="18" t="s">
        <v>164</v>
      </c>
      <c r="BK1397" s="231">
        <f>ROUND(I1397*H1397,2)</f>
        <v>0</v>
      </c>
      <c r="BL1397" s="18" t="s">
        <v>273</v>
      </c>
      <c r="BM1397" s="230" t="s">
        <v>2055</v>
      </c>
    </row>
    <row r="1398" s="2" customFormat="1">
      <c r="A1398" s="39"/>
      <c r="B1398" s="40"/>
      <c r="C1398" s="41"/>
      <c r="D1398" s="232" t="s">
        <v>166</v>
      </c>
      <c r="E1398" s="41"/>
      <c r="F1398" s="233" t="s">
        <v>2056</v>
      </c>
      <c r="G1398" s="41"/>
      <c r="H1398" s="41"/>
      <c r="I1398" s="234"/>
      <c r="J1398" s="41"/>
      <c r="K1398" s="41"/>
      <c r="L1398" s="45"/>
      <c r="M1398" s="235"/>
      <c r="N1398" s="236"/>
      <c r="O1398" s="92"/>
      <c r="P1398" s="92"/>
      <c r="Q1398" s="92"/>
      <c r="R1398" s="92"/>
      <c r="S1398" s="92"/>
      <c r="T1398" s="93"/>
      <c r="U1398" s="39"/>
      <c r="V1398" s="39"/>
      <c r="W1398" s="39"/>
      <c r="X1398" s="39"/>
      <c r="Y1398" s="39"/>
      <c r="Z1398" s="39"/>
      <c r="AA1398" s="39"/>
      <c r="AB1398" s="39"/>
      <c r="AC1398" s="39"/>
      <c r="AD1398" s="39"/>
      <c r="AE1398" s="39"/>
      <c r="AT1398" s="18" t="s">
        <v>166</v>
      </c>
      <c r="AU1398" s="18" t="s">
        <v>164</v>
      </c>
    </row>
    <row r="1399" s="2" customFormat="1">
      <c r="A1399" s="39"/>
      <c r="B1399" s="40"/>
      <c r="C1399" s="41"/>
      <c r="D1399" s="237" t="s">
        <v>168</v>
      </c>
      <c r="E1399" s="41"/>
      <c r="F1399" s="238" t="s">
        <v>2057</v>
      </c>
      <c r="G1399" s="41"/>
      <c r="H1399" s="41"/>
      <c r="I1399" s="234"/>
      <c r="J1399" s="41"/>
      <c r="K1399" s="41"/>
      <c r="L1399" s="45"/>
      <c r="M1399" s="235"/>
      <c r="N1399" s="236"/>
      <c r="O1399" s="92"/>
      <c r="P1399" s="92"/>
      <c r="Q1399" s="92"/>
      <c r="R1399" s="92"/>
      <c r="S1399" s="92"/>
      <c r="T1399" s="93"/>
      <c r="U1399" s="39"/>
      <c r="V1399" s="39"/>
      <c r="W1399" s="39"/>
      <c r="X1399" s="39"/>
      <c r="Y1399" s="39"/>
      <c r="Z1399" s="39"/>
      <c r="AA1399" s="39"/>
      <c r="AB1399" s="39"/>
      <c r="AC1399" s="39"/>
      <c r="AD1399" s="39"/>
      <c r="AE1399" s="39"/>
      <c r="AT1399" s="18" t="s">
        <v>168</v>
      </c>
      <c r="AU1399" s="18" t="s">
        <v>164</v>
      </c>
    </row>
    <row r="1400" s="13" customFormat="1">
      <c r="A1400" s="13"/>
      <c r="B1400" s="239"/>
      <c r="C1400" s="240"/>
      <c r="D1400" s="232" t="s">
        <v>170</v>
      </c>
      <c r="E1400" s="241" t="s">
        <v>1</v>
      </c>
      <c r="F1400" s="242" t="s">
        <v>2058</v>
      </c>
      <c r="G1400" s="240"/>
      <c r="H1400" s="243">
        <v>14</v>
      </c>
      <c r="I1400" s="244"/>
      <c r="J1400" s="240"/>
      <c r="K1400" s="240"/>
      <c r="L1400" s="245"/>
      <c r="M1400" s="246"/>
      <c r="N1400" s="247"/>
      <c r="O1400" s="247"/>
      <c r="P1400" s="247"/>
      <c r="Q1400" s="247"/>
      <c r="R1400" s="247"/>
      <c r="S1400" s="247"/>
      <c r="T1400" s="248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49" t="s">
        <v>170</v>
      </c>
      <c r="AU1400" s="249" t="s">
        <v>164</v>
      </c>
      <c r="AV1400" s="13" t="s">
        <v>164</v>
      </c>
      <c r="AW1400" s="13" t="s">
        <v>33</v>
      </c>
      <c r="AX1400" s="13" t="s">
        <v>76</v>
      </c>
      <c r="AY1400" s="249" t="s">
        <v>156</v>
      </c>
    </row>
    <row r="1401" s="13" customFormat="1">
      <c r="A1401" s="13"/>
      <c r="B1401" s="239"/>
      <c r="C1401" s="240"/>
      <c r="D1401" s="232" t="s">
        <v>170</v>
      </c>
      <c r="E1401" s="241" t="s">
        <v>1</v>
      </c>
      <c r="F1401" s="242" t="s">
        <v>2059</v>
      </c>
      <c r="G1401" s="240"/>
      <c r="H1401" s="243">
        <v>10.6</v>
      </c>
      <c r="I1401" s="244"/>
      <c r="J1401" s="240"/>
      <c r="K1401" s="240"/>
      <c r="L1401" s="245"/>
      <c r="M1401" s="246"/>
      <c r="N1401" s="247"/>
      <c r="O1401" s="247"/>
      <c r="P1401" s="247"/>
      <c r="Q1401" s="247"/>
      <c r="R1401" s="247"/>
      <c r="S1401" s="247"/>
      <c r="T1401" s="248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49" t="s">
        <v>170</v>
      </c>
      <c r="AU1401" s="249" t="s">
        <v>164</v>
      </c>
      <c r="AV1401" s="13" t="s">
        <v>164</v>
      </c>
      <c r="AW1401" s="13" t="s">
        <v>33</v>
      </c>
      <c r="AX1401" s="13" t="s">
        <v>76</v>
      </c>
      <c r="AY1401" s="249" t="s">
        <v>156</v>
      </c>
    </row>
    <row r="1402" s="14" customFormat="1">
      <c r="A1402" s="14"/>
      <c r="B1402" s="250"/>
      <c r="C1402" s="251"/>
      <c r="D1402" s="232" t="s">
        <v>170</v>
      </c>
      <c r="E1402" s="252" t="s">
        <v>1</v>
      </c>
      <c r="F1402" s="253" t="s">
        <v>172</v>
      </c>
      <c r="G1402" s="251"/>
      <c r="H1402" s="254">
        <v>24.600000000000001</v>
      </c>
      <c r="I1402" s="255"/>
      <c r="J1402" s="251"/>
      <c r="K1402" s="251"/>
      <c r="L1402" s="256"/>
      <c r="M1402" s="257"/>
      <c r="N1402" s="258"/>
      <c r="O1402" s="258"/>
      <c r="P1402" s="258"/>
      <c r="Q1402" s="258"/>
      <c r="R1402" s="258"/>
      <c r="S1402" s="258"/>
      <c r="T1402" s="259"/>
      <c r="U1402" s="14"/>
      <c r="V1402" s="14"/>
      <c r="W1402" s="14"/>
      <c r="X1402" s="14"/>
      <c r="Y1402" s="14"/>
      <c r="Z1402" s="14"/>
      <c r="AA1402" s="14"/>
      <c r="AB1402" s="14"/>
      <c r="AC1402" s="14"/>
      <c r="AD1402" s="14"/>
      <c r="AE1402" s="14"/>
      <c r="AT1402" s="260" t="s">
        <v>170</v>
      </c>
      <c r="AU1402" s="260" t="s">
        <v>164</v>
      </c>
      <c r="AV1402" s="14" t="s">
        <v>163</v>
      </c>
      <c r="AW1402" s="14" t="s">
        <v>33</v>
      </c>
      <c r="AX1402" s="14" t="s">
        <v>84</v>
      </c>
      <c r="AY1402" s="260" t="s">
        <v>156</v>
      </c>
    </row>
    <row r="1403" s="2" customFormat="1" ht="16.5" customHeight="1">
      <c r="A1403" s="39"/>
      <c r="B1403" s="40"/>
      <c r="C1403" s="219" t="s">
        <v>2060</v>
      </c>
      <c r="D1403" s="219" t="s">
        <v>158</v>
      </c>
      <c r="E1403" s="220" t="s">
        <v>2061</v>
      </c>
      <c r="F1403" s="221" t="s">
        <v>2062</v>
      </c>
      <c r="G1403" s="222" t="s">
        <v>464</v>
      </c>
      <c r="H1403" s="223">
        <v>10</v>
      </c>
      <c r="I1403" s="224"/>
      <c r="J1403" s="225">
        <f>ROUND(I1403*H1403,2)</f>
        <v>0</v>
      </c>
      <c r="K1403" s="221" t="s">
        <v>162</v>
      </c>
      <c r="L1403" s="45"/>
      <c r="M1403" s="226" t="s">
        <v>1</v>
      </c>
      <c r="N1403" s="227" t="s">
        <v>42</v>
      </c>
      <c r="O1403" s="92"/>
      <c r="P1403" s="228">
        <f>O1403*H1403</f>
        <v>0</v>
      </c>
      <c r="Q1403" s="228">
        <v>0</v>
      </c>
      <c r="R1403" s="228">
        <f>Q1403*H1403</f>
        <v>0</v>
      </c>
      <c r="S1403" s="228">
        <v>0</v>
      </c>
      <c r="T1403" s="229">
        <f>S1403*H1403</f>
        <v>0</v>
      </c>
      <c r="U1403" s="39"/>
      <c r="V1403" s="39"/>
      <c r="W1403" s="39"/>
      <c r="X1403" s="39"/>
      <c r="Y1403" s="39"/>
      <c r="Z1403" s="39"/>
      <c r="AA1403" s="39"/>
      <c r="AB1403" s="39"/>
      <c r="AC1403" s="39"/>
      <c r="AD1403" s="39"/>
      <c r="AE1403" s="39"/>
      <c r="AR1403" s="230" t="s">
        <v>273</v>
      </c>
      <c r="AT1403" s="230" t="s">
        <v>158</v>
      </c>
      <c r="AU1403" s="230" t="s">
        <v>164</v>
      </c>
      <c r="AY1403" s="18" t="s">
        <v>156</v>
      </c>
      <c r="BE1403" s="231">
        <f>IF(N1403="základní",J1403,0)</f>
        <v>0</v>
      </c>
      <c r="BF1403" s="231">
        <f>IF(N1403="snížená",J1403,0)</f>
        <v>0</v>
      </c>
      <c r="BG1403" s="231">
        <f>IF(N1403="zákl. přenesená",J1403,0)</f>
        <v>0</v>
      </c>
      <c r="BH1403" s="231">
        <f>IF(N1403="sníž. přenesená",J1403,0)</f>
        <v>0</v>
      </c>
      <c r="BI1403" s="231">
        <f>IF(N1403="nulová",J1403,0)</f>
        <v>0</v>
      </c>
      <c r="BJ1403" s="18" t="s">
        <v>164</v>
      </c>
      <c r="BK1403" s="231">
        <f>ROUND(I1403*H1403,2)</f>
        <v>0</v>
      </c>
      <c r="BL1403" s="18" t="s">
        <v>273</v>
      </c>
      <c r="BM1403" s="230" t="s">
        <v>2063</v>
      </c>
    </row>
    <row r="1404" s="2" customFormat="1">
      <c r="A1404" s="39"/>
      <c r="B1404" s="40"/>
      <c r="C1404" s="41"/>
      <c r="D1404" s="232" t="s">
        <v>166</v>
      </c>
      <c r="E1404" s="41"/>
      <c r="F1404" s="233" t="s">
        <v>2064</v>
      </c>
      <c r="G1404" s="41"/>
      <c r="H1404" s="41"/>
      <c r="I1404" s="234"/>
      <c r="J1404" s="41"/>
      <c r="K1404" s="41"/>
      <c r="L1404" s="45"/>
      <c r="M1404" s="235"/>
      <c r="N1404" s="236"/>
      <c r="O1404" s="92"/>
      <c r="P1404" s="92"/>
      <c r="Q1404" s="92"/>
      <c r="R1404" s="92"/>
      <c r="S1404" s="92"/>
      <c r="T1404" s="93"/>
      <c r="U1404" s="39"/>
      <c r="V1404" s="39"/>
      <c r="W1404" s="39"/>
      <c r="X1404" s="39"/>
      <c r="Y1404" s="39"/>
      <c r="Z1404" s="39"/>
      <c r="AA1404" s="39"/>
      <c r="AB1404" s="39"/>
      <c r="AC1404" s="39"/>
      <c r="AD1404" s="39"/>
      <c r="AE1404" s="39"/>
      <c r="AT1404" s="18" t="s">
        <v>166</v>
      </c>
      <c r="AU1404" s="18" t="s">
        <v>164</v>
      </c>
    </row>
    <row r="1405" s="2" customFormat="1">
      <c r="A1405" s="39"/>
      <c r="B1405" s="40"/>
      <c r="C1405" s="41"/>
      <c r="D1405" s="237" t="s">
        <v>168</v>
      </c>
      <c r="E1405" s="41"/>
      <c r="F1405" s="238" t="s">
        <v>2065</v>
      </c>
      <c r="G1405" s="41"/>
      <c r="H1405" s="41"/>
      <c r="I1405" s="234"/>
      <c r="J1405" s="41"/>
      <c r="K1405" s="41"/>
      <c r="L1405" s="45"/>
      <c r="M1405" s="235"/>
      <c r="N1405" s="236"/>
      <c r="O1405" s="92"/>
      <c r="P1405" s="92"/>
      <c r="Q1405" s="92"/>
      <c r="R1405" s="92"/>
      <c r="S1405" s="92"/>
      <c r="T1405" s="93"/>
      <c r="U1405" s="39"/>
      <c r="V1405" s="39"/>
      <c r="W1405" s="39"/>
      <c r="X1405" s="39"/>
      <c r="Y1405" s="39"/>
      <c r="Z1405" s="39"/>
      <c r="AA1405" s="39"/>
      <c r="AB1405" s="39"/>
      <c r="AC1405" s="39"/>
      <c r="AD1405" s="39"/>
      <c r="AE1405" s="39"/>
      <c r="AT1405" s="18" t="s">
        <v>168</v>
      </c>
      <c r="AU1405" s="18" t="s">
        <v>164</v>
      </c>
    </row>
    <row r="1406" s="2" customFormat="1" ht="21.75" customHeight="1">
      <c r="A1406" s="39"/>
      <c r="B1406" s="40"/>
      <c r="C1406" s="219" t="s">
        <v>2066</v>
      </c>
      <c r="D1406" s="219" t="s">
        <v>158</v>
      </c>
      <c r="E1406" s="220" t="s">
        <v>2067</v>
      </c>
      <c r="F1406" s="221" t="s">
        <v>2068</v>
      </c>
      <c r="G1406" s="222" t="s">
        <v>464</v>
      </c>
      <c r="H1406" s="223">
        <v>3</v>
      </c>
      <c r="I1406" s="224"/>
      <c r="J1406" s="225">
        <f>ROUND(I1406*H1406,2)</f>
        <v>0</v>
      </c>
      <c r="K1406" s="221" t="s">
        <v>162</v>
      </c>
      <c r="L1406" s="45"/>
      <c r="M1406" s="226" t="s">
        <v>1</v>
      </c>
      <c r="N1406" s="227" t="s">
        <v>42</v>
      </c>
      <c r="O1406" s="92"/>
      <c r="P1406" s="228">
        <f>O1406*H1406</f>
        <v>0</v>
      </c>
      <c r="Q1406" s="228">
        <v>0</v>
      </c>
      <c r="R1406" s="228">
        <f>Q1406*H1406</f>
        <v>0</v>
      </c>
      <c r="S1406" s="228">
        <v>0</v>
      </c>
      <c r="T1406" s="229">
        <f>S1406*H1406</f>
        <v>0</v>
      </c>
      <c r="U1406" s="39"/>
      <c r="V1406" s="39"/>
      <c r="W1406" s="39"/>
      <c r="X1406" s="39"/>
      <c r="Y1406" s="39"/>
      <c r="Z1406" s="39"/>
      <c r="AA1406" s="39"/>
      <c r="AB1406" s="39"/>
      <c r="AC1406" s="39"/>
      <c r="AD1406" s="39"/>
      <c r="AE1406" s="39"/>
      <c r="AR1406" s="230" t="s">
        <v>273</v>
      </c>
      <c r="AT1406" s="230" t="s">
        <v>158</v>
      </c>
      <c r="AU1406" s="230" t="s">
        <v>164</v>
      </c>
      <c r="AY1406" s="18" t="s">
        <v>156</v>
      </c>
      <c r="BE1406" s="231">
        <f>IF(N1406="základní",J1406,0)</f>
        <v>0</v>
      </c>
      <c r="BF1406" s="231">
        <f>IF(N1406="snížená",J1406,0)</f>
        <v>0</v>
      </c>
      <c r="BG1406" s="231">
        <f>IF(N1406="zákl. přenesená",J1406,0)</f>
        <v>0</v>
      </c>
      <c r="BH1406" s="231">
        <f>IF(N1406="sníž. přenesená",J1406,0)</f>
        <v>0</v>
      </c>
      <c r="BI1406" s="231">
        <f>IF(N1406="nulová",J1406,0)</f>
        <v>0</v>
      </c>
      <c r="BJ1406" s="18" t="s">
        <v>164</v>
      </c>
      <c r="BK1406" s="231">
        <f>ROUND(I1406*H1406,2)</f>
        <v>0</v>
      </c>
      <c r="BL1406" s="18" t="s">
        <v>273</v>
      </c>
      <c r="BM1406" s="230" t="s">
        <v>2069</v>
      </c>
    </row>
    <row r="1407" s="2" customFormat="1">
      <c r="A1407" s="39"/>
      <c r="B1407" s="40"/>
      <c r="C1407" s="41"/>
      <c r="D1407" s="232" t="s">
        <v>166</v>
      </c>
      <c r="E1407" s="41"/>
      <c r="F1407" s="233" t="s">
        <v>2070</v>
      </c>
      <c r="G1407" s="41"/>
      <c r="H1407" s="41"/>
      <c r="I1407" s="234"/>
      <c r="J1407" s="41"/>
      <c r="K1407" s="41"/>
      <c r="L1407" s="45"/>
      <c r="M1407" s="235"/>
      <c r="N1407" s="236"/>
      <c r="O1407" s="92"/>
      <c r="P1407" s="92"/>
      <c r="Q1407" s="92"/>
      <c r="R1407" s="92"/>
      <c r="S1407" s="92"/>
      <c r="T1407" s="93"/>
      <c r="U1407" s="39"/>
      <c r="V1407" s="39"/>
      <c r="W1407" s="39"/>
      <c r="X1407" s="39"/>
      <c r="Y1407" s="39"/>
      <c r="Z1407" s="39"/>
      <c r="AA1407" s="39"/>
      <c r="AB1407" s="39"/>
      <c r="AC1407" s="39"/>
      <c r="AD1407" s="39"/>
      <c r="AE1407" s="39"/>
      <c r="AT1407" s="18" t="s">
        <v>166</v>
      </c>
      <c r="AU1407" s="18" t="s">
        <v>164</v>
      </c>
    </row>
    <row r="1408" s="2" customFormat="1">
      <c r="A1408" s="39"/>
      <c r="B1408" s="40"/>
      <c r="C1408" s="41"/>
      <c r="D1408" s="237" t="s">
        <v>168</v>
      </c>
      <c r="E1408" s="41"/>
      <c r="F1408" s="238" t="s">
        <v>2071</v>
      </c>
      <c r="G1408" s="41"/>
      <c r="H1408" s="41"/>
      <c r="I1408" s="234"/>
      <c r="J1408" s="41"/>
      <c r="K1408" s="41"/>
      <c r="L1408" s="45"/>
      <c r="M1408" s="235"/>
      <c r="N1408" s="236"/>
      <c r="O1408" s="92"/>
      <c r="P1408" s="92"/>
      <c r="Q1408" s="92"/>
      <c r="R1408" s="92"/>
      <c r="S1408" s="92"/>
      <c r="T1408" s="93"/>
      <c r="U1408" s="39"/>
      <c r="V1408" s="39"/>
      <c r="W1408" s="39"/>
      <c r="X1408" s="39"/>
      <c r="Y1408" s="39"/>
      <c r="Z1408" s="39"/>
      <c r="AA1408" s="39"/>
      <c r="AB1408" s="39"/>
      <c r="AC1408" s="39"/>
      <c r="AD1408" s="39"/>
      <c r="AE1408" s="39"/>
      <c r="AT1408" s="18" t="s">
        <v>168</v>
      </c>
      <c r="AU1408" s="18" t="s">
        <v>164</v>
      </c>
    </row>
    <row r="1409" s="2" customFormat="1" ht="24.15" customHeight="1">
      <c r="A1409" s="39"/>
      <c r="B1409" s="40"/>
      <c r="C1409" s="219" t="s">
        <v>2072</v>
      </c>
      <c r="D1409" s="219" t="s">
        <v>158</v>
      </c>
      <c r="E1409" s="220" t="s">
        <v>2073</v>
      </c>
      <c r="F1409" s="221" t="s">
        <v>2074</v>
      </c>
      <c r="G1409" s="222" t="s">
        <v>161</v>
      </c>
      <c r="H1409" s="223">
        <v>53.043999999999997</v>
      </c>
      <c r="I1409" s="224"/>
      <c r="J1409" s="225">
        <f>ROUND(I1409*H1409,2)</f>
        <v>0</v>
      </c>
      <c r="K1409" s="221" t="s">
        <v>162</v>
      </c>
      <c r="L1409" s="45"/>
      <c r="M1409" s="226" t="s">
        <v>1</v>
      </c>
      <c r="N1409" s="227" t="s">
        <v>42</v>
      </c>
      <c r="O1409" s="92"/>
      <c r="P1409" s="228">
        <f>O1409*H1409</f>
        <v>0</v>
      </c>
      <c r="Q1409" s="228">
        <v>5.0000000000000002E-05</v>
      </c>
      <c r="R1409" s="228">
        <f>Q1409*H1409</f>
        <v>0.0026522</v>
      </c>
      <c r="S1409" s="228">
        <v>0</v>
      </c>
      <c r="T1409" s="229">
        <f>S1409*H1409</f>
        <v>0</v>
      </c>
      <c r="U1409" s="39"/>
      <c r="V1409" s="39"/>
      <c r="W1409" s="39"/>
      <c r="X1409" s="39"/>
      <c r="Y1409" s="39"/>
      <c r="Z1409" s="39"/>
      <c r="AA1409" s="39"/>
      <c r="AB1409" s="39"/>
      <c r="AC1409" s="39"/>
      <c r="AD1409" s="39"/>
      <c r="AE1409" s="39"/>
      <c r="AR1409" s="230" t="s">
        <v>273</v>
      </c>
      <c r="AT1409" s="230" t="s">
        <v>158</v>
      </c>
      <c r="AU1409" s="230" t="s">
        <v>164</v>
      </c>
      <c r="AY1409" s="18" t="s">
        <v>156</v>
      </c>
      <c r="BE1409" s="231">
        <f>IF(N1409="základní",J1409,0)</f>
        <v>0</v>
      </c>
      <c r="BF1409" s="231">
        <f>IF(N1409="snížená",J1409,0)</f>
        <v>0</v>
      </c>
      <c r="BG1409" s="231">
        <f>IF(N1409="zákl. přenesená",J1409,0)</f>
        <v>0</v>
      </c>
      <c r="BH1409" s="231">
        <f>IF(N1409="sníž. přenesená",J1409,0)</f>
        <v>0</v>
      </c>
      <c r="BI1409" s="231">
        <f>IF(N1409="nulová",J1409,0)</f>
        <v>0</v>
      </c>
      <c r="BJ1409" s="18" t="s">
        <v>164</v>
      </c>
      <c r="BK1409" s="231">
        <f>ROUND(I1409*H1409,2)</f>
        <v>0</v>
      </c>
      <c r="BL1409" s="18" t="s">
        <v>273</v>
      </c>
      <c r="BM1409" s="230" t="s">
        <v>2075</v>
      </c>
    </row>
    <row r="1410" s="2" customFormat="1">
      <c r="A1410" s="39"/>
      <c r="B1410" s="40"/>
      <c r="C1410" s="41"/>
      <c r="D1410" s="232" t="s">
        <v>166</v>
      </c>
      <c r="E1410" s="41"/>
      <c r="F1410" s="233" t="s">
        <v>2076</v>
      </c>
      <c r="G1410" s="41"/>
      <c r="H1410" s="41"/>
      <c r="I1410" s="234"/>
      <c r="J1410" s="41"/>
      <c r="K1410" s="41"/>
      <c r="L1410" s="45"/>
      <c r="M1410" s="235"/>
      <c r="N1410" s="236"/>
      <c r="O1410" s="92"/>
      <c r="P1410" s="92"/>
      <c r="Q1410" s="92"/>
      <c r="R1410" s="92"/>
      <c r="S1410" s="92"/>
      <c r="T1410" s="93"/>
      <c r="U1410" s="39"/>
      <c r="V1410" s="39"/>
      <c r="W1410" s="39"/>
      <c r="X1410" s="39"/>
      <c r="Y1410" s="39"/>
      <c r="Z1410" s="39"/>
      <c r="AA1410" s="39"/>
      <c r="AB1410" s="39"/>
      <c r="AC1410" s="39"/>
      <c r="AD1410" s="39"/>
      <c r="AE1410" s="39"/>
      <c r="AT1410" s="18" t="s">
        <v>166</v>
      </c>
      <c r="AU1410" s="18" t="s">
        <v>164</v>
      </c>
    </row>
    <row r="1411" s="2" customFormat="1">
      <c r="A1411" s="39"/>
      <c r="B1411" s="40"/>
      <c r="C1411" s="41"/>
      <c r="D1411" s="237" t="s">
        <v>168</v>
      </c>
      <c r="E1411" s="41"/>
      <c r="F1411" s="238" t="s">
        <v>2077</v>
      </c>
      <c r="G1411" s="41"/>
      <c r="H1411" s="41"/>
      <c r="I1411" s="234"/>
      <c r="J1411" s="41"/>
      <c r="K1411" s="41"/>
      <c r="L1411" s="45"/>
      <c r="M1411" s="235"/>
      <c r="N1411" s="236"/>
      <c r="O1411" s="92"/>
      <c r="P1411" s="92"/>
      <c r="Q1411" s="92"/>
      <c r="R1411" s="92"/>
      <c r="S1411" s="92"/>
      <c r="T1411" s="93"/>
      <c r="U1411" s="39"/>
      <c r="V1411" s="39"/>
      <c r="W1411" s="39"/>
      <c r="X1411" s="39"/>
      <c r="Y1411" s="39"/>
      <c r="Z1411" s="39"/>
      <c r="AA1411" s="39"/>
      <c r="AB1411" s="39"/>
      <c r="AC1411" s="39"/>
      <c r="AD1411" s="39"/>
      <c r="AE1411" s="39"/>
      <c r="AT1411" s="18" t="s">
        <v>168</v>
      </c>
      <c r="AU1411" s="18" t="s">
        <v>164</v>
      </c>
    </row>
    <row r="1412" s="2" customFormat="1" ht="24.15" customHeight="1">
      <c r="A1412" s="39"/>
      <c r="B1412" s="40"/>
      <c r="C1412" s="219" t="s">
        <v>2078</v>
      </c>
      <c r="D1412" s="219" t="s">
        <v>158</v>
      </c>
      <c r="E1412" s="220" t="s">
        <v>2079</v>
      </c>
      <c r="F1412" s="221" t="s">
        <v>2080</v>
      </c>
      <c r="G1412" s="222" t="s">
        <v>991</v>
      </c>
      <c r="H1412" s="292"/>
      <c r="I1412" s="224"/>
      <c r="J1412" s="225">
        <f>ROUND(I1412*H1412,2)</f>
        <v>0</v>
      </c>
      <c r="K1412" s="221" t="s">
        <v>162</v>
      </c>
      <c r="L1412" s="45"/>
      <c r="M1412" s="226" t="s">
        <v>1</v>
      </c>
      <c r="N1412" s="227" t="s">
        <v>42</v>
      </c>
      <c r="O1412" s="92"/>
      <c r="P1412" s="228">
        <f>O1412*H1412</f>
        <v>0</v>
      </c>
      <c r="Q1412" s="228">
        <v>0</v>
      </c>
      <c r="R1412" s="228">
        <f>Q1412*H1412</f>
        <v>0</v>
      </c>
      <c r="S1412" s="228">
        <v>0</v>
      </c>
      <c r="T1412" s="229">
        <f>S1412*H1412</f>
        <v>0</v>
      </c>
      <c r="U1412" s="39"/>
      <c r="V1412" s="39"/>
      <c r="W1412" s="39"/>
      <c r="X1412" s="39"/>
      <c r="Y1412" s="39"/>
      <c r="Z1412" s="39"/>
      <c r="AA1412" s="39"/>
      <c r="AB1412" s="39"/>
      <c r="AC1412" s="39"/>
      <c r="AD1412" s="39"/>
      <c r="AE1412" s="39"/>
      <c r="AR1412" s="230" t="s">
        <v>273</v>
      </c>
      <c r="AT1412" s="230" t="s">
        <v>158</v>
      </c>
      <c r="AU1412" s="230" t="s">
        <v>164</v>
      </c>
      <c r="AY1412" s="18" t="s">
        <v>156</v>
      </c>
      <c r="BE1412" s="231">
        <f>IF(N1412="základní",J1412,0)</f>
        <v>0</v>
      </c>
      <c r="BF1412" s="231">
        <f>IF(N1412="snížená",J1412,0)</f>
        <v>0</v>
      </c>
      <c r="BG1412" s="231">
        <f>IF(N1412="zákl. přenesená",J1412,0)</f>
        <v>0</v>
      </c>
      <c r="BH1412" s="231">
        <f>IF(N1412="sníž. přenesená",J1412,0)</f>
        <v>0</v>
      </c>
      <c r="BI1412" s="231">
        <f>IF(N1412="nulová",J1412,0)</f>
        <v>0</v>
      </c>
      <c r="BJ1412" s="18" t="s">
        <v>164</v>
      </c>
      <c r="BK1412" s="231">
        <f>ROUND(I1412*H1412,2)</f>
        <v>0</v>
      </c>
      <c r="BL1412" s="18" t="s">
        <v>273</v>
      </c>
      <c r="BM1412" s="230" t="s">
        <v>2081</v>
      </c>
    </row>
    <row r="1413" s="2" customFormat="1">
      <c r="A1413" s="39"/>
      <c r="B1413" s="40"/>
      <c r="C1413" s="41"/>
      <c r="D1413" s="232" t="s">
        <v>166</v>
      </c>
      <c r="E1413" s="41"/>
      <c r="F1413" s="233" t="s">
        <v>2082</v>
      </c>
      <c r="G1413" s="41"/>
      <c r="H1413" s="41"/>
      <c r="I1413" s="234"/>
      <c r="J1413" s="41"/>
      <c r="K1413" s="41"/>
      <c r="L1413" s="45"/>
      <c r="M1413" s="235"/>
      <c r="N1413" s="236"/>
      <c r="O1413" s="92"/>
      <c r="P1413" s="92"/>
      <c r="Q1413" s="92"/>
      <c r="R1413" s="92"/>
      <c r="S1413" s="92"/>
      <c r="T1413" s="93"/>
      <c r="U1413" s="39"/>
      <c r="V1413" s="39"/>
      <c r="W1413" s="39"/>
      <c r="X1413" s="39"/>
      <c r="Y1413" s="39"/>
      <c r="Z1413" s="39"/>
      <c r="AA1413" s="39"/>
      <c r="AB1413" s="39"/>
      <c r="AC1413" s="39"/>
      <c r="AD1413" s="39"/>
      <c r="AE1413" s="39"/>
      <c r="AT1413" s="18" t="s">
        <v>166</v>
      </c>
      <c r="AU1413" s="18" t="s">
        <v>164</v>
      </c>
    </row>
    <row r="1414" s="2" customFormat="1">
      <c r="A1414" s="39"/>
      <c r="B1414" s="40"/>
      <c r="C1414" s="41"/>
      <c r="D1414" s="237" t="s">
        <v>168</v>
      </c>
      <c r="E1414" s="41"/>
      <c r="F1414" s="238" t="s">
        <v>2083</v>
      </c>
      <c r="G1414" s="41"/>
      <c r="H1414" s="41"/>
      <c r="I1414" s="234"/>
      <c r="J1414" s="41"/>
      <c r="K1414" s="41"/>
      <c r="L1414" s="45"/>
      <c r="M1414" s="235"/>
      <c r="N1414" s="236"/>
      <c r="O1414" s="92"/>
      <c r="P1414" s="92"/>
      <c r="Q1414" s="92"/>
      <c r="R1414" s="92"/>
      <c r="S1414" s="92"/>
      <c r="T1414" s="93"/>
      <c r="U1414" s="39"/>
      <c r="V1414" s="39"/>
      <c r="W1414" s="39"/>
      <c r="X1414" s="39"/>
      <c r="Y1414" s="39"/>
      <c r="Z1414" s="39"/>
      <c r="AA1414" s="39"/>
      <c r="AB1414" s="39"/>
      <c r="AC1414" s="39"/>
      <c r="AD1414" s="39"/>
      <c r="AE1414" s="39"/>
      <c r="AT1414" s="18" t="s">
        <v>168</v>
      </c>
      <c r="AU1414" s="18" t="s">
        <v>164</v>
      </c>
    </row>
    <row r="1415" s="12" customFormat="1" ht="22.8" customHeight="1">
      <c r="A1415" s="12"/>
      <c r="B1415" s="203"/>
      <c r="C1415" s="204"/>
      <c r="D1415" s="205" t="s">
        <v>75</v>
      </c>
      <c r="E1415" s="217" t="s">
        <v>2084</v>
      </c>
      <c r="F1415" s="217" t="s">
        <v>2085</v>
      </c>
      <c r="G1415" s="204"/>
      <c r="H1415" s="204"/>
      <c r="I1415" s="207"/>
      <c r="J1415" s="218">
        <f>BK1415</f>
        <v>0</v>
      </c>
      <c r="K1415" s="204"/>
      <c r="L1415" s="209"/>
      <c r="M1415" s="210"/>
      <c r="N1415" s="211"/>
      <c r="O1415" s="211"/>
      <c r="P1415" s="212">
        <f>SUM(P1416:P1426)</f>
        <v>0</v>
      </c>
      <c r="Q1415" s="211"/>
      <c r="R1415" s="212">
        <f>SUM(R1416:R1426)</f>
        <v>0.013076000000000001</v>
      </c>
      <c r="S1415" s="211"/>
      <c r="T1415" s="213">
        <f>SUM(T1416:T1426)</f>
        <v>0</v>
      </c>
      <c r="U1415" s="12"/>
      <c r="V1415" s="12"/>
      <c r="W1415" s="12"/>
      <c r="X1415" s="12"/>
      <c r="Y1415" s="12"/>
      <c r="Z1415" s="12"/>
      <c r="AA1415" s="12"/>
      <c r="AB1415" s="12"/>
      <c r="AC1415" s="12"/>
      <c r="AD1415" s="12"/>
      <c r="AE1415" s="12"/>
      <c r="AR1415" s="214" t="s">
        <v>164</v>
      </c>
      <c r="AT1415" s="215" t="s">
        <v>75</v>
      </c>
      <c r="AU1415" s="215" t="s">
        <v>84</v>
      </c>
      <c r="AY1415" s="214" t="s">
        <v>156</v>
      </c>
      <c r="BK1415" s="216">
        <f>SUM(BK1416:BK1426)</f>
        <v>0</v>
      </c>
    </row>
    <row r="1416" s="2" customFormat="1" ht="24.15" customHeight="1">
      <c r="A1416" s="39"/>
      <c r="B1416" s="40"/>
      <c r="C1416" s="219" t="s">
        <v>2086</v>
      </c>
      <c r="D1416" s="219" t="s">
        <v>158</v>
      </c>
      <c r="E1416" s="220" t="s">
        <v>2087</v>
      </c>
      <c r="F1416" s="221" t="s">
        <v>2088</v>
      </c>
      <c r="G1416" s="222" t="s">
        <v>161</v>
      </c>
      <c r="H1416" s="223">
        <v>35.375999999999998</v>
      </c>
      <c r="I1416" s="224"/>
      <c r="J1416" s="225">
        <f>ROUND(I1416*H1416,2)</f>
        <v>0</v>
      </c>
      <c r="K1416" s="221" t="s">
        <v>162</v>
      </c>
      <c r="L1416" s="45"/>
      <c r="M1416" s="226" t="s">
        <v>1</v>
      </c>
      <c r="N1416" s="227" t="s">
        <v>42</v>
      </c>
      <c r="O1416" s="92"/>
      <c r="P1416" s="228">
        <f>O1416*H1416</f>
        <v>0</v>
      </c>
      <c r="Q1416" s="228">
        <v>0.00025000000000000001</v>
      </c>
      <c r="R1416" s="228">
        <f>Q1416*H1416</f>
        <v>0.0088439999999999994</v>
      </c>
      <c r="S1416" s="228">
        <v>0</v>
      </c>
      <c r="T1416" s="229">
        <f>S1416*H1416</f>
        <v>0</v>
      </c>
      <c r="U1416" s="39"/>
      <c r="V1416" s="39"/>
      <c r="W1416" s="39"/>
      <c r="X1416" s="39"/>
      <c r="Y1416" s="39"/>
      <c r="Z1416" s="39"/>
      <c r="AA1416" s="39"/>
      <c r="AB1416" s="39"/>
      <c r="AC1416" s="39"/>
      <c r="AD1416" s="39"/>
      <c r="AE1416" s="39"/>
      <c r="AR1416" s="230" t="s">
        <v>273</v>
      </c>
      <c r="AT1416" s="230" t="s">
        <v>158</v>
      </c>
      <c r="AU1416" s="230" t="s">
        <v>164</v>
      </c>
      <c r="AY1416" s="18" t="s">
        <v>156</v>
      </c>
      <c r="BE1416" s="231">
        <f>IF(N1416="základní",J1416,0)</f>
        <v>0</v>
      </c>
      <c r="BF1416" s="231">
        <f>IF(N1416="snížená",J1416,0)</f>
        <v>0</v>
      </c>
      <c r="BG1416" s="231">
        <f>IF(N1416="zákl. přenesená",J1416,0)</f>
        <v>0</v>
      </c>
      <c r="BH1416" s="231">
        <f>IF(N1416="sníž. přenesená",J1416,0)</f>
        <v>0</v>
      </c>
      <c r="BI1416" s="231">
        <f>IF(N1416="nulová",J1416,0)</f>
        <v>0</v>
      </c>
      <c r="BJ1416" s="18" t="s">
        <v>164</v>
      </c>
      <c r="BK1416" s="231">
        <f>ROUND(I1416*H1416,2)</f>
        <v>0</v>
      </c>
      <c r="BL1416" s="18" t="s">
        <v>273</v>
      </c>
      <c r="BM1416" s="230" t="s">
        <v>2089</v>
      </c>
    </row>
    <row r="1417" s="2" customFormat="1">
      <c r="A1417" s="39"/>
      <c r="B1417" s="40"/>
      <c r="C1417" s="41"/>
      <c r="D1417" s="232" t="s">
        <v>166</v>
      </c>
      <c r="E1417" s="41"/>
      <c r="F1417" s="233" t="s">
        <v>2090</v>
      </c>
      <c r="G1417" s="41"/>
      <c r="H1417" s="41"/>
      <c r="I1417" s="234"/>
      <c r="J1417" s="41"/>
      <c r="K1417" s="41"/>
      <c r="L1417" s="45"/>
      <c r="M1417" s="235"/>
      <c r="N1417" s="236"/>
      <c r="O1417" s="92"/>
      <c r="P1417" s="92"/>
      <c r="Q1417" s="92"/>
      <c r="R1417" s="92"/>
      <c r="S1417" s="92"/>
      <c r="T1417" s="93"/>
      <c r="U1417" s="39"/>
      <c r="V1417" s="39"/>
      <c r="W1417" s="39"/>
      <c r="X1417" s="39"/>
      <c r="Y1417" s="39"/>
      <c r="Z1417" s="39"/>
      <c r="AA1417" s="39"/>
      <c r="AB1417" s="39"/>
      <c r="AC1417" s="39"/>
      <c r="AD1417" s="39"/>
      <c r="AE1417" s="39"/>
      <c r="AT1417" s="18" t="s">
        <v>166</v>
      </c>
      <c r="AU1417" s="18" t="s">
        <v>164</v>
      </c>
    </row>
    <row r="1418" s="2" customFormat="1">
      <c r="A1418" s="39"/>
      <c r="B1418" s="40"/>
      <c r="C1418" s="41"/>
      <c r="D1418" s="237" t="s">
        <v>168</v>
      </c>
      <c r="E1418" s="41"/>
      <c r="F1418" s="238" t="s">
        <v>2091</v>
      </c>
      <c r="G1418" s="41"/>
      <c r="H1418" s="41"/>
      <c r="I1418" s="234"/>
      <c r="J1418" s="41"/>
      <c r="K1418" s="41"/>
      <c r="L1418" s="45"/>
      <c r="M1418" s="235"/>
      <c r="N1418" s="236"/>
      <c r="O1418" s="92"/>
      <c r="P1418" s="92"/>
      <c r="Q1418" s="92"/>
      <c r="R1418" s="92"/>
      <c r="S1418" s="92"/>
      <c r="T1418" s="93"/>
      <c r="U1418" s="39"/>
      <c r="V1418" s="39"/>
      <c r="W1418" s="39"/>
      <c r="X1418" s="39"/>
      <c r="Y1418" s="39"/>
      <c r="Z1418" s="39"/>
      <c r="AA1418" s="39"/>
      <c r="AB1418" s="39"/>
      <c r="AC1418" s="39"/>
      <c r="AD1418" s="39"/>
      <c r="AE1418" s="39"/>
      <c r="AT1418" s="18" t="s">
        <v>168</v>
      </c>
      <c r="AU1418" s="18" t="s">
        <v>164</v>
      </c>
    </row>
    <row r="1419" s="13" customFormat="1">
      <c r="A1419" s="13"/>
      <c r="B1419" s="239"/>
      <c r="C1419" s="240"/>
      <c r="D1419" s="232" t="s">
        <v>170</v>
      </c>
      <c r="E1419" s="241" t="s">
        <v>1</v>
      </c>
      <c r="F1419" s="242" t="s">
        <v>2092</v>
      </c>
      <c r="G1419" s="240"/>
      <c r="H1419" s="243">
        <v>32.159999999999997</v>
      </c>
      <c r="I1419" s="244"/>
      <c r="J1419" s="240"/>
      <c r="K1419" s="240"/>
      <c r="L1419" s="245"/>
      <c r="M1419" s="246"/>
      <c r="N1419" s="247"/>
      <c r="O1419" s="247"/>
      <c r="P1419" s="247"/>
      <c r="Q1419" s="247"/>
      <c r="R1419" s="247"/>
      <c r="S1419" s="247"/>
      <c r="T1419" s="248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49" t="s">
        <v>170</v>
      </c>
      <c r="AU1419" s="249" t="s">
        <v>164</v>
      </c>
      <c r="AV1419" s="13" t="s">
        <v>164</v>
      </c>
      <c r="AW1419" s="13" t="s">
        <v>33</v>
      </c>
      <c r="AX1419" s="13" t="s">
        <v>76</v>
      </c>
      <c r="AY1419" s="249" t="s">
        <v>156</v>
      </c>
    </row>
    <row r="1420" s="14" customFormat="1">
      <c r="A1420" s="14"/>
      <c r="B1420" s="250"/>
      <c r="C1420" s="251"/>
      <c r="D1420" s="232" t="s">
        <v>170</v>
      </c>
      <c r="E1420" s="252" t="s">
        <v>1</v>
      </c>
      <c r="F1420" s="253" t="s">
        <v>172</v>
      </c>
      <c r="G1420" s="251"/>
      <c r="H1420" s="254">
        <v>32.159999999999997</v>
      </c>
      <c r="I1420" s="255"/>
      <c r="J1420" s="251"/>
      <c r="K1420" s="251"/>
      <c r="L1420" s="256"/>
      <c r="M1420" s="257"/>
      <c r="N1420" s="258"/>
      <c r="O1420" s="258"/>
      <c r="P1420" s="258"/>
      <c r="Q1420" s="258"/>
      <c r="R1420" s="258"/>
      <c r="S1420" s="258"/>
      <c r="T1420" s="259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60" t="s">
        <v>170</v>
      </c>
      <c r="AU1420" s="260" t="s">
        <v>164</v>
      </c>
      <c r="AV1420" s="14" t="s">
        <v>163</v>
      </c>
      <c r="AW1420" s="14" t="s">
        <v>33</v>
      </c>
      <c r="AX1420" s="14" t="s">
        <v>84</v>
      </c>
      <c r="AY1420" s="260" t="s">
        <v>156</v>
      </c>
    </row>
    <row r="1421" s="13" customFormat="1">
      <c r="A1421" s="13"/>
      <c r="B1421" s="239"/>
      <c r="C1421" s="240"/>
      <c r="D1421" s="232" t="s">
        <v>170</v>
      </c>
      <c r="E1421" s="240"/>
      <c r="F1421" s="242" t="s">
        <v>1479</v>
      </c>
      <c r="G1421" s="240"/>
      <c r="H1421" s="243">
        <v>35.375999999999998</v>
      </c>
      <c r="I1421" s="244"/>
      <c r="J1421" s="240"/>
      <c r="K1421" s="240"/>
      <c r="L1421" s="245"/>
      <c r="M1421" s="246"/>
      <c r="N1421" s="247"/>
      <c r="O1421" s="247"/>
      <c r="P1421" s="247"/>
      <c r="Q1421" s="247"/>
      <c r="R1421" s="247"/>
      <c r="S1421" s="247"/>
      <c r="T1421" s="248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49" t="s">
        <v>170</v>
      </c>
      <c r="AU1421" s="249" t="s">
        <v>164</v>
      </c>
      <c r="AV1421" s="13" t="s">
        <v>164</v>
      </c>
      <c r="AW1421" s="13" t="s">
        <v>4</v>
      </c>
      <c r="AX1421" s="13" t="s">
        <v>84</v>
      </c>
      <c r="AY1421" s="249" t="s">
        <v>156</v>
      </c>
    </row>
    <row r="1422" s="2" customFormat="1" ht="24.15" customHeight="1">
      <c r="A1422" s="39"/>
      <c r="B1422" s="40"/>
      <c r="C1422" s="219" t="s">
        <v>2093</v>
      </c>
      <c r="D1422" s="219" t="s">
        <v>158</v>
      </c>
      <c r="E1422" s="220" t="s">
        <v>2094</v>
      </c>
      <c r="F1422" s="221" t="s">
        <v>2095</v>
      </c>
      <c r="G1422" s="222" t="s">
        <v>161</v>
      </c>
      <c r="H1422" s="223">
        <v>26.449999999999999</v>
      </c>
      <c r="I1422" s="224"/>
      <c r="J1422" s="225">
        <f>ROUND(I1422*H1422,2)</f>
        <v>0</v>
      </c>
      <c r="K1422" s="221" t="s">
        <v>162</v>
      </c>
      <c r="L1422" s="45"/>
      <c r="M1422" s="226" t="s">
        <v>1</v>
      </c>
      <c r="N1422" s="227" t="s">
        <v>42</v>
      </c>
      <c r="O1422" s="92"/>
      <c r="P1422" s="228">
        <f>O1422*H1422</f>
        <v>0</v>
      </c>
      <c r="Q1422" s="228">
        <v>0.00016000000000000001</v>
      </c>
      <c r="R1422" s="228">
        <f>Q1422*H1422</f>
        <v>0.0042320000000000005</v>
      </c>
      <c r="S1422" s="228">
        <v>0</v>
      </c>
      <c r="T1422" s="229">
        <f>S1422*H1422</f>
        <v>0</v>
      </c>
      <c r="U1422" s="39"/>
      <c r="V1422" s="39"/>
      <c r="W1422" s="39"/>
      <c r="X1422" s="39"/>
      <c r="Y1422" s="39"/>
      <c r="Z1422" s="39"/>
      <c r="AA1422" s="39"/>
      <c r="AB1422" s="39"/>
      <c r="AC1422" s="39"/>
      <c r="AD1422" s="39"/>
      <c r="AE1422" s="39"/>
      <c r="AR1422" s="230" t="s">
        <v>273</v>
      </c>
      <c r="AT1422" s="230" t="s">
        <v>158</v>
      </c>
      <c r="AU1422" s="230" t="s">
        <v>164</v>
      </c>
      <c r="AY1422" s="18" t="s">
        <v>156</v>
      </c>
      <c r="BE1422" s="231">
        <f>IF(N1422="základní",J1422,0)</f>
        <v>0</v>
      </c>
      <c r="BF1422" s="231">
        <f>IF(N1422="snížená",J1422,0)</f>
        <v>0</v>
      </c>
      <c r="BG1422" s="231">
        <f>IF(N1422="zákl. přenesená",J1422,0)</f>
        <v>0</v>
      </c>
      <c r="BH1422" s="231">
        <f>IF(N1422="sníž. přenesená",J1422,0)</f>
        <v>0</v>
      </c>
      <c r="BI1422" s="231">
        <f>IF(N1422="nulová",J1422,0)</f>
        <v>0</v>
      </c>
      <c r="BJ1422" s="18" t="s">
        <v>164</v>
      </c>
      <c r="BK1422" s="231">
        <f>ROUND(I1422*H1422,2)</f>
        <v>0</v>
      </c>
      <c r="BL1422" s="18" t="s">
        <v>273</v>
      </c>
      <c r="BM1422" s="230" t="s">
        <v>2096</v>
      </c>
    </row>
    <row r="1423" s="2" customFormat="1">
      <c r="A1423" s="39"/>
      <c r="B1423" s="40"/>
      <c r="C1423" s="41"/>
      <c r="D1423" s="232" t="s">
        <v>166</v>
      </c>
      <c r="E1423" s="41"/>
      <c r="F1423" s="233" t="s">
        <v>2097</v>
      </c>
      <c r="G1423" s="41"/>
      <c r="H1423" s="41"/>
      <c r="I1423" s="234"/>
      <c r="J1423" s="41"/>
      <c r="K1423" s="41"/>
      <c r="L1423" s="45"/>
      <c r="M1423" s="235"/>
      <c r="N1423" s="236"/>
      <c r="O1423" s="92"/>
      <c r="P1423" s="92"/>
      <c r="Q1423" s="92"/>
      <c r="R1423" s="92"/>
      <c r="S1423" s="92"/>
      <c r="T1423" s="93"/>
      <c r="U1423" s="39"/>
      <c r="V1423" s="39"/>
      <c r="W1423" s="39"/>
      <c r="X1423" s="39"/>
      <c r="Y1423" s="39"/>
      <c r="Z1423" s="39"/>
      <c r="AA1423" s="39"/>
      <c r="AB1423" s="39"/>
      <c r="AC1423" s="39"/>
      <c r="AD1423" s="39"/>
      <c r="AE1423" s="39"/>
      <c r="AT1423" s="18" t="s">
        <v>166</v>
      </c>
      <c r="AU1423" s="18" t="s">
        <v>164</v>
      </c>
    </row>
    <row r="1424" s="2" customFormat="1">
      <c r="A1424" s="39"/>
      <c r="B1424" s="40"/>
      <c r="C1424" s="41"/>
      <c r="D1424" s="237" t="s">
        <v>168</v>
      </c>
      <c r="E1424" s="41"/>
      <c r="F1424" s="238" t="s">
        <v>2098</v>
      </c>
      <c r="G1424" s="41"/>
      <c r="H1424" s="41"/>
      <c r="I1424" s="234"/>
      <c r="J1424" s="41"/>
      <c r="K1424" s="41"/>
      <c r="L1424" s="45"/>
      <c r="M1424" s="235"/>
      <c r="N1424" s="236"/>
      <c r="O1424" s="92"/>
      <c r="P1424" s="92"/>
      <c r="Q1424" s="92"/>
      <c r="R1424" s="92"/>
      <c r="S1424" s="92"/>
      <c r="T1424" s="93"/>
      <c r="U1424" s="39"/>
      <c r="V1424" s="39"/>
      <c r="W1424" s="39"/>
      <c r="X1424" s="39"/>
      <c r="Y1424" s="39"/>
      <c r="Z1424" s="39"/>
      <c r="AA1424" s="39"/>
      <c r="AB1424" s="39"/>
      <c r="AC1424" s="39"/>
      <c r="AD1424" s="39"/>
      <c r="AE1424" s="39"/>
      <c r="AT1424" s="18" t="s">
        <v>168</v>
      </c>
      <c r="AU1424" s="18" t="s">
        <v>164</v>
      </c>
    </row>
    <row r="1425" s="13" customFormat="1">
      <c r="A1425" s="13"/>
      <c r="B1425" s="239"/>
      <c r="C1425" s="240"/>
      <c r="D1425" s="232" t="s">
        <v>170</v>
      </c>
      <c r="E1425" s="241" t="s">
        <v>1</v>
      </c>
      <c r="F1425" s="242" t="s">
        <v>2099</v>
      </c>
      <c r="G1425" s="240"/>
      <c r="H1425" s="243">
        <v>26.449999999999999</v>
      </c>
      <c r="I1425" s="244"/>
      <c r="J1425" s="240"/>
      <c r="K1425" s="240"/>
      <c r="L1425" s="245"/>
      <c r="M1425" s="246"/>
      <c r="N1425" s="247"/>
      <c r="O1425" s="247"/>
      <c r="P1425" s="247"/>
      <c r="Q1425" s="247"/>
      <c r="R1425" s="247"/>
      <c r="S1425" s="247"/>
      <c r="T1425" s="248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49" t="s">
        <v>170</v>
      </c>
      <c r="AU1425" s="249" t="s">
        <v>164</v>
      </c>
      <c r="AV1425" s="13" t="s">
        <v>164</v>
      </c>
      <c r="AW1425" s="13" t="s">
        <v>33</v>
      </c>
      <c r="AX1425" s="13" t="s">
        <v>76</v>
      </c>
      <c r="AY1425" s="249" t="s">
        <v>156</v>
      </c>
    </row>
    <row r="1426" s="14" customFormat="1">
      <c r="A1426" s="14"/>
      <c r="B1426" s="250"/>
      <c r="C1426" s="251"/>
      <c r="D1426" s="232" t="s">
        <v>170</v>
      </c>
      <c r="E1426" s="252" t="s">
        <v>1</v>
      </c>
      <c r="F1426" s="253" t="s">
        <v>172</v>
      </c>
      <c r="G1426" s="251"/>
      <c r="H1426" s="254">
        <v>26.449999999999999</v>
      </c>
      <c r="I1426" s="255"/>
      <c r="J1426" s="251"/>
      <c r="K1426" s="251"/>
      <c r="L1426" s="256"/>
      <c r="M1426" s="257"/>
      <c r="N1426" s="258"/>
      <c r="O1426" s="258"/>
      <c r="P1426" s="258"/>
      <c r="Q1426" s="258"/>
      <c r="R1426" s="258"/>
      <c r="S1426" s="258"/>
      <c r="T1426" s="259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60" t="s">
        <v>170</v>
      </c>
      <c r="AU1426" s="260" t="s">
        <v>164</v>
      </c>
      <c r="AV1426" s="14" t="s">
        <v>163</v>
      </c>
      <c r="AW1426" s="14" t="s">
        <v>33</v>
      </c>
      <c r="AX1426" s="14" t="s">
        <v>84</v>
      </c>
      <c r="AY1426" s="260" t="s">
        <v>156</v>
      </c>
    </row>
    <row r="1427" s="12" customFormat="1" ht="22.8" customHeight="1">
      <c r="A1427" s="12"/>
      <c r="B1427" s="203"/>
      <c r="C1427" s="204"/>
      <c r="D1427" s="205" t="s">
        <v>75</v>
      </c>
      <c r="E1427" s="217" t="s">
        <v>2100</v>
      </c>
      <c r="F1427" s="217" t="s">
        <v>2101</v>
      </c>
      <c r="G1427" s="204"/>
      <c r="H1427" s="204"/>
      <c r="I1427" s="207"/>
      <c r="J1427" s="218">
        <f>BK1427</f>
        <v>0</v>
      </c>
      <c r="K1427" s="204"/>
      <c r="L1427" s="209"/>
      <c r="M1427" s="210"/>
      <c r="N1427" s="211"/>
      <c r="O1427" s="211"/>
      <c r="P1427" s="212">
        <f>SUM(P1428:P1455)</f>
        <v>0</v>
      </c>
      <c r="Q1427" s="211"/>
      <c r="R1427" s="212">
        <f>SUM(R1428:R1455)</f>
        <v>0.40164350000000004</v>
      </c>
      <c r="S1427" s="211"/>
      <c r="T1427" s="213">
        <f>SUM(T1428:T1455)</f>
        <v>0.0060666000000000001</v>
      </c>
      <c r="U1427" s="12"/>
      <c r="V1427" s="12"/>
      <c r="W1427" s="12"/>
      <c r="X1427" s="12"/>
      <c r="Y1427" s="12"/>
      <c r="Z1427" s="12"/>
      <c r="AA1427" s="12"/>
      <c r="AB1427" s="12"/>
      <c r="AC1427" s="12"/>
      <c r="AD1427" s="12"/>
      <c r="AE1427" s="12"/>
      <c r="AR1427" s="214" t="s">
        <v>164</v>
      </c>
      <c r="AT1427" s="215" t="s">
        <v>75</v>
      </c>
      <c r="AU1427" s="215" t="s">
        <v>84</v>
      </c>
      <c r="AY1427" s="214" t="s">
        <v>156</v>
      </c>
      <c r="BK1427" s="216">
        <f>SUM(BK1428:BK1455)</f>
        <v>0</v>
      </c>
    </row>
    <row r="1428" s="2" customFormat="1" ht="24.15" customHeight="1">
      <c r="A1428" s="39"/>
      <c r="B1428" s="40"/>
      <c r="C1428" s="219" t="s">
        <v>2102</v>
      </c>
      <c r="D1428" s="219" t="s">
        <v>158</v>
      </c>
      <c r="E1428" s="220" t="s">
        <v>2103</v>
      </c>
      <c r="F1428" s="221" t="s">
        <v>2104</v>
      </c>
      <c r="G1428" s="222" t="s">
        <v>161</v>
      </c>
      <c r="H1428" s="223">
        <v>696.327</v>
      </c>
      <c r="I1428" s="224"/>
      <c r="J1428" s="225">
        <f>ROUND(I1428*H1428,2)</f>
        <v>0</v>
      </c>
      <c r="K1428" s="221" t="s">
        <v>162</v>
      </c>
      <c r="L1428" s="45"/>
      <c r="M1428" s="226" t="s">
        <v>1</v>
      </c>
      <c r="N1428" s="227" t="s">
        <v>42</v>
      </c>
      <c r="O1428" s="92"/>
      <c r="P1428" s="228">
        <f>O1428*H1428</f>
        <v>0</v>
      </c>
      <c r="Q1428" s="228">
        <v>0</v>
      </c>
      <c r="R1428" s="228">
        <f>Q1428*H1428</f>
        <v>0</v>
      </c>
      <c r="S1428" s="228">
        <v>0</v>
      </c>
      <c r="T1428" s="229">
        <f>S1428*H1428</f>
        <v>0</v>
      </c>
      <c r="U1428" s="39"/>
      <c r="V1428" s="39"/>
      <c r="W1428" s="39"/>
      <c r="X1428" s="39"/>
      <c r="Y1428" s="39"/>
      <c r="Z1428" s="39"/>
      <c r="AA1428" s="39"/>
      <c r="AB1428" s="39"/>
      <c r="AC1428" s="39"/>
      <c r="AD1428" s="39"/>
      <c r="AE1428" s="39"/>
      <c r="AR1428" s="230" t="s">
        <v>273</v>
      </c>
      <c r="AT1428" s="230" t="s">
        <v>158</v>
      </c>
      <c r="AU1428" s="230" t="s">
        <v>164</v>
      </c>
      <c r="AY1428" s="18" t="s">
        <v>156</v>
      </c>
      <c r="BE1428" s="231">
        <f>IF(N1428="základní",J1428,0)</f>
        <v>0</v>
      </c>
      <c r="BF1428" s="231">
        <f>IF(N1428="snížená",J1428,0)</f>
        <v>0</v>
      </c>
      <c r="BG1428" s="231">
        <f>IF(N1428="zákl. přenesená",J1428,0)</f>
        <v>0</v>
      </c>
      <c r="BH1428" s="231">
        <f>IF(N1428="sníž. přenesená",J1428,0)</f>
        <v>0</v>
      </c>
      <c r="BI1428" s="231">
        <f>IF(N1428="nulová",J1428,0)</f>
        <v>0</v>
      </c>
      <c r="BJ1428" s="18" t="s">
        <v>164</v>
      </c>
      <c r="BK1428" s="231">
        <f>ROUND(I1428*H1428,2)</f>
        <v>0</v>
      </c>
      <c r="BL1428" s="18" t="s">
        <v>273</v>
      </c>
      <c r="BM1428" s="230" t="s">
        <v>2105</v>
      </c>
    </row>
    <row r="1429" s="2" customFormat="1">
      <c r="A1429" s="39"/>
      <c r="B1429" s="40"/>
      <c r="C1429" s="41"/>
      <c r="D1429" s="232" t="s">
        <v>166</v>
      </c>
      <c r="E1429" s="41"/>
      <c r="F1429" s="233" t="s">
        <v>2106</v>
      </c>
      <c r="G1429" s="41"/>
      <c r="H1429" s="41"/>
      <c r="I1429" s="234"/>
      <c r="J1429" s="41"/>
      <c r="K1429" s="41"/>
      <c r="L1429" s="45"/>
      <c r="M1429" s="235"/>
      <c r="N1429" s="236"/>
      <c r="O1429" s="92"/>
      <c r="P1429" s="92"/>
      <c r="Q1429" s="92"/>
      <c r="R1429" s="92"/>
      <c r="S1429" s="92"/>
      <c r="T1429" s="93"/>
      <c r="U1429" s="39"/>
      <c r="V1429" s="39"/>
      <c r="W1429" s="39"/>
      <c r="X1429" s="39"/>
      <c r="Y1429" s="39"/>
      <c r="Z1429" s="39"/>
      <c r="AA1429" s="39"/>
      <c r="AB1429" s="39"/>
      <c r="AC1429" s="39"/>
      <c r="AD1429" s="39"/>
      <c r="AE1429" s="39"/>
      <c r="AT1429" s="18" t="s">
        <v>166</v>
      </c>
      <c r="AU1429" s="18" t="s">
        <v>164</v>
      </c>
    </row>
    <row r="1430" s="2" customFormat="1">
      <c r="A1430" s="39"/>
      <c r="B1430" s="40"/>
      <c r="C1430" s="41"/>
      <c r="D1430" s="237" t="s">
        <v>168</v>
      </c>
      <c r="E1430" s="41"/>
      <c r="F1430" s="238" t="s">
        <v>2107</v>
      </c>
      <c r="G1430" s="41"/>
      <c r="H1430" s="41"/>
      <c r="I1430" s="234"/>
      <c r="J1430" s="41"/>
      <c r="K1430" s="41"/>
      <c r="L1430" s="45"/>
      <c r="M1430" s="235"/>
      <c r="N1430" s="236"/>
      <c r="O1430" s="92"/>
      <c r="P1430" s="92"/>
      <c r="Q1430" s="92"/>
      <c r="R1430" s="92"/>
      <c r="S1430" s="92"/>
      <c r="T1430" s="93"/>
      <c r="U1430" s="39"/>
      <c r="V1430" s="39"/>
      <c r="W1430" s="39"/>
      <c r="X1430" s="39"/>
      <c r="Y1430" s="39"/>
      <c r="Z1430" s="39"/>
      <c r="AA1430" s="39"/>
      <c r="AB1430" s="39"/>
      <c r="AC1430" s="39"/>
      <c r="AD1430" s="39"/>
      <c r="AE1430" s="39"/>
      <c r="AT1430" s="18" t="s">
        <v>168</v>
      </c>
      <c r="AU1430" s="18" t="s">
        <v>164</v>
      </c>
    </row>
    <row r="1431" s="2" customFormat="1" ht="16.5" customHeight="1">
      <c r="A1431" s="39"/>
      <c r="B1431" s="40"/>
      <c r="C1431" s="219" t="s">
        <v>2108</v>
      </c>
      <c r="D1431" s="219" t="s">
        <v>158</v>
      </c>
      <c r="E1431" s="220" t="s">
        <v>2109</v>
      </c>
      <c r="F1431" s="221" t="s">
        <v>2110</v>
      </c>
      <c r="G1431" s="222" t="s">
        <v>161</v>
      </c>
      <c r="H1431" s="223">
        <v>202.22</v>
      </c>
      <c r="I1431" s="224"/>
      <c r="J1431" s="225">
        <f>ROUND(I1431*H1431,2)</f>
        <v>0</v>
      </c>
      <c r="K1431" s="221" t="s">
        <v>162</v>
      </c>
      <c r="L1431" s="45"/>
      <c r="M1431" s="226" t="s">
        <v>1</v>
      </c>
      <c r="N1431" s="227" t="s">
        <v>42</v>
      </c>
      <c r="O1431" s="92"/>
      <c r="P1431" s="228">
        <f>O1431*H1431</f>
        <v>0</v>
      </c>
      <c r="Q1431" s="228">
        <v>0</v>
      </c>
      <c r="R1431" s="228">
        <f>Q1431*H1431</f>
        <v>0</v>
      </c>
      <c r="S1431" s="228">
        <v>3.0000000000000001E-05</v>
      </c>
      <c r="T1431" s="229">
        <f>S1431*H1431</f>
        <v>0.0060666000000000001</v>
      </c>
      <c r="U1431" s="39"/>
      <c r="V1431" s="39"/>
      <c r="W1431" s="39"/>
      <c r="X1431" s="39"/>
      <c r="Y1431" s="39"/>
      <c r="Z1431" s="39"/>
      <c r="AA1431" s="39"/>
      <c r="AB1431" s="39"/>
      <c r="AC1431" s="39"/>
      <c r="AD1431" s="39"/>
      <c r="AE1431" s="39"/>
      <c r="AR1431" s="230" t="s">
        <v>273</v>
      </c>
      <c r="AT1431" s="230" t="s">
        <v>158</v>
      </c>
      <c r="AU1431" s="230" t="s">
        <v>164</v>
      </c>
      <c r="AY1431" s="18" t="s">
        <v>156</v>
      </c>
      <c r="BE1431" s="231">
        <f>IF(N1431="základní",J1431,0)</f>
        <v>0</v>
      </c>
      <c r="BF1431" s="231">
        <f>IF(N1431="snížená",J1431,0)</f>
        <v>0</v>
      </c>
      <c r="BG1431" s="231">
        <f>IF(N1431="zákl. přenesená",J1431,0)</f>
        <v>0</v>
      </c>
      <c r="BH1431" s="231">
        <f>IF(N1431="sníž. přenesená",J1431,0)</f>
        <v>0</v>
      </c>
      <c r="BI1431" s="231">
        <f>IF(N1431="nulová",J1431,0)</f>
        <v>0</v>
      </c>
      <c r="BJ1431" s="18" t="s">
        <v>164</v>
      </c>
      <c r="BK1431" s="231">
        <f>ROUND(I1431*H1431,2)</f>
        <v>0</v>
      </c>
      <c r="BL1431" s="18" t="s">
        <v>273</v>
      </c>
      <c r="BM1431" s="230" t="s">
        <v>2111</v>
      </c>
    </row>
    <row r="1432" s="2" customFormat="1">
      <c r="A1432" s="39"/>
      <c r="B1432" s="40"/>
      <c r="C1432" s="41"/>
      <c r="D1432" s="232" t="s">
        <v>166</v>
      </c>
      <c r="E1432" s="41"/>
      <c r="F1432" s="233" t="s">
        <v>2112</v>
      </c>
      <c r="G1432" s="41"/>
      <c r="H1432" s="41"/>
      <c r="I1432" s="234"/>
      <c r="J1432" s="41"/>
      <c r="K1432" s="41"/>
      <c r="L1432" s="45"/>
      <c r="M1432" s="235"/>
      <c r="N1432" s="236"/>
      <c r="O1432" s="92"/>
      <c r="P1432" s="92"/>
      <c r="Q1432" s="92"/>
      <c r="R1432" s="92"/>
      <c r="S1432" s="92"/>
      <c r="T1432" s="93"/>
      <c r="U1432" s="39"/>
      <c r="V1432" s="39"/>
      <c r="W1432" s="39"/>
      <c r="X1432" s="39"/>
      <c r="Y1432" s="39"/>
      <c r="Z1432" s="39"/>
      <c r="AA1432" s="39"/>
      <c r="AB1432" s="39"/>
      <c r="AC1432" s="39"/>
      <c r="AD1432" s="39"/>
      <c r="AE1432" s="39"/>
      <c r="AT1432" s="18" t="s">
        <v>166</v>
      </c>
      <c r="AU1432" s="18" t="s">
        <v>164</v>
      </c>
    </row>
    <row r="1433" s="2" customFormat="1">
      <c r="A1433" s="39"/>
      <c r="B1433" s="40"/>
      <c r="C1433" s="41"/>
      <c r="D1433" s="237" t="s">
        <v>168</v>
      </c>
      <c r="E1433" s="41"/>
      <c r="F1433" s="238" t="s">
        <v>2113</v>
      </c>
      <c r="G1433" s="41"/>
      <c r="H1433" s="41"/>
      <c r="I1433" s="234"/>
      <c r="J1433" s="41"/>
      <c r="K1433" s="41"/>
      <c r="L1433" s="45"/>
      <c r="M1433" s="235"/>
      <c r="N1433" s="236"/>
      <c r="O1433" s="92"/>
      <c r="P1433" s="92"/>
      <c r="Q1433" s="92"/>
      <c r="R1433" s="92"/>
      <c r="S1433" s="92"/>
      <c r="T1433" s="93"/>
      <c r="U1433" s="39"/>
      <c r="V1433" s="39"/>
      <c r="W1433" s="39"/>
      <c r="X1433" s="39"/>
      <c r="Y1433" s="39"/>
      <c r="Z1433" s="39"/>
      <c r="AA1433" s="39"/>
      <c r="AB1433" s="39"/>
      <c r="AC1433" s="39"/>
      <c r="AD1433" s="39"/>
      <c r="AE1433" s="39"/>
      <c r="AT1433" s="18" t="s">
        <v>168</v>
      </c>
      <c r="AU1433" s="18" t="s">
        <v>164</v>
      </c>
    </row>
    <row r="1434" s="13" customFormat="1">
      <c r="A1434" s="13"/>
      <c r="B1434" s="239"/>
      <c r="C1434" s="240"/>
      <c r="D1434" s="232" t="s">
        <v>170</v>
      </c>
      <c r="E1434" s="241" t="s">
        <v>1</v>
      </c>
      <c r="F1434" s="242" t="s">
        <v>656</v>
      </c>
      <c r="G1434" s="240"/>
      <c r="H1434" s="243">
        <v>101.04000000000001</v>
      </c>
      <c r="I1434" s="244"/>
      <c r="J1434" s="240"/>
      <c r="K1434" s="240"/>
      <c r="L1434" s="245"/>
      <c r="M1434" s="246"/>
      <c r="N1434" s="247"/>
      <c r="O1434" s="247"/>
      <c r="P1434" s="247"/>
      <c r="Q1434" s="247"/>
      <c r="R1434" s="247"/>
      <c r="S1434" s="247"/>
      <c r="T1434" s="248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49" t="s">
        <v>170</v>
      </c>
      <c r="AU1434" s="249" t="s">
        <v>164</v>
      </c>
      <c r="AV1434" s="13" t="s">
        <v>164</v>
      </c>
      <c r="AW1434" s="13" t="s">
        <v>33</v>
      </c>
      <c r="AX1434" s="13" t="s">
        <v>76</v>
      </c>
      <c r="AY1434" s="249" t="s">
        <v>156</v>
      </c>
    </row>
    <row r="1435" s="13" customFormat="1">
      <c r="A1435" s="13"/>
      <c r="B1435" s="239"/>
      <c r="C1435" s="240"/>
      <c r="D1435" s="232" t="s">
        <v>170</v>
      </c>
      <c r="E1435" s="241" t="s">
        <v>1</v>
      </c>
      <c r="F1435" s="242" t="s">
        <v>2114</v>
      </c>
      <c r="G1435" s="240"/>
      <c r="H1435" s="243">
        <v>126.68000000000001</v>
      </c>
      <c r="I1435" s="244"/>
      <c r="J1435" s="240"/>
      <c r="K1435" s="240"/>
      <c r="L1435" s="245"/>
      <c r="M1435" s="246"/>
      <c r="N1435" s="247"/>
      <c r="O1435" s="247"/>
      <c r="P1435" s="247"/>
      <c r="Q1435" s="247"/>
      <c r="R1435" s="247"/>
      <c r="S1435" s="247"/>
      <c r="T1435" s="248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49" t="s">
        <v>170</v>
      </c>
      <c r="AU1435" s="249" t="s">
        <v>164</v>
      </c>
      <c r="AV1435" s="13" t="s">
        <v>164</v>
      </c>
      <c r="AW1435" s="13" t="s">
        <v>33</v>
      </c>
      <c r="AX1435" s="13" t="s">
        <v>76</v>
      </c>
      <c r="AY1435" s="249" t="s">
        <v>156</v>
      </c>
    </row>
    <row r="1436" s="13" customFormat="1">
      <c r="A1436" s="13"/>
      <c r="B1436" s="239"/>
      <c r="C1436" s="240"/>
      <c r="D1436" s="232" t="s">
        <v>170</v>
      </c>
      <c r="E1436" s="241" t="s">
        <v>1</v>
      </c>
      <c r="F1436" s="242" t="s">
        <v>2115</v>
      </c>
      <c r="G1436" s="240"/>
      <c r="H1436" s="243">
        <v>-25.5</v>
      </c>
      <c r="I1436" s="244"/>
      <c r="J1436" s="240"/>
      <c r="K1436" s="240"/>
      <c r="L1436" s="245"/>
      <c r="M1436" s="246"/>
      <c r="N1436" s="247"/>
      <c r="O1436" s="247"/>
      <c r="P1436" s="247"/>
      <c r="Q1436" s="247"/>
      <c r="R1436" s="247"/>
      <c r="S1436" s="247"/>
      <c r="T1436" s="248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T1436" s="249" t="s">
        <v>170</v>
      </c>
      <c r="AU1436" s="249" t="s">
        <v>164</v>
      </c>
      <c r="AV1436" s="13" t="s">
        <v>164</v>
      </c>
      <c r="AW1436" s="13" t="s">
        <v>33</v>
      </c>
      <c r="AX1436" s="13" t="s">
        <v>76</v>
      </c>
      <c r="AY1436" s="249" t="s">
        <v>156</v>
      </c>
    </row>
    <row r="1437" s="14" customFormat="1">
      <c r="A1437" s="14"/>
      <c r="B1437" s="250"/>
      <c r="C1437" s="251"/>
      <c r="D1437" s="232" t="s">
        <v>170</v>
      </c>
      <c r="E1437" s="252" t="s">
        <v>1</v>
      </c>
      <c r="F1437" s="253" t="s">
        <v>172</v>
      </c>
      <c r="G1437" s="251"/>
      <c r="H1437" s="254">
        <v>202.22000000000003</v>
      </c>
      <c r="I1437" s="255"/>
      <c r="J1437" s="251"/>
      <c r="K1437" s="251"/>
      <c r="L1437" s="256"/>
      <c r="M1437" s="257"/>
      <c r="N1437" s="258"/>
      <c r="O1437" s="258"/>
      <c r="P1437" s="258"/>
      <c r="Q1437" s="258"/>
      <c r="R1437" s="258"/>
      <c r="S1437" s="258"/>
      <c r="T1437" s="259"/>
      <c r="U1437" s="14"/>
      <c r="V1437" s="14"/>
      <c r="W1437" s="14"/>
      <c r="X1437" s="14"/>
      <c r="Y1437" s="14"/>
      <c r="Z1437" s="14"/>
      <c r="AA1437" s="14"/>
      <c r="AB1437" s="14"/>
      <c r="AC1437" s="14"/>
      <c r="AD1437" s="14"/>
      <c r="AE1437" s="14"/>
      <c r="AT1437" s="260" t="s">
        <v>170</v>
      </c>
      <c r="AU1437" s="260" t="s">
        <v>164</v>
      </c>
      <c r="AV1437" s="14" t="s">
        <v>163</v>
      </c>
      <c r="AW1437" s="14" t="s">
        <v>33</v>
      </c>
      <c r="AX1437" s="14" t="s">
        <v>84</v>
      </c>
      <c r="AY1437" s="260" t="s">
        <v>156</v>
      </c>
    </row>
    <row r="1438" s="2" customFormat="1" ht="16.5" customHeight="1">
      <c r="A1438" s="39"/>
      <c r="B1438" s="40"/>
      <c r="C1438" s="261" t="s">
        <v>2116</v>
      </c>
      <c r="D1438" s="261" t="s">
        <v>241</v>
      </c>
      <c r="E1438" s="262" t="s">
        <v>2117</v>
      </c>
      <c r="F1438" s="263" t="s">
        <v>2118</v>
      </c>
      <c r="G1438" s="264" t="s">
        <v>161</v>
      </c>
      <c r="H1438" s="265">
        <v>220</v>
      </c>
      <c r="I1438" s="266"/>
      <c r="J1438" s="267">
        <f>ROUND(I1438*H1438,2)</f>
        <v>0</v>
      </c>
      <c r="K1438" s="263" t="s">
        <v>162</v>
      </c>
      <c r="L1438" s="268"/>
      <c r="M1438" s="269" t="s">
        <v>1</v>
      </c>
      <c r="N1438" s="270" t="s">
        <v>42</v>
      </c>
      <c r="O1438" s="92"/>
      <c r="P1438" s="228">
        <f>O1438*H1438</f>
        <v>0</v>
      </c>
      <c r="Q1438" s="228">
        <v>0.00035</v>
      </c>
      <c r="R1438" s="228">
        <f>Q1438*H1438</f>
        <v>0.076999999999999999</v>
      </c>
      <c r="S1438" s="228">
        <v>0</v>
      </c>
      <c r="T1438" s="229">
        <f>S1438*H1438</f>
        <v>0</v>
      </c>
      <c r="U1438" s="39"/>
      <c r="V1438" s="39"/>
      <c r="W1438" s="39"/>
      <c r="X1438" s="39"/>
      <c r="Y1438" s="39"/>
      <c r="Z1438" s="39"/>
      <c r="AA1438" s="39"/>
      <c r="AB1438" s="39"/>
      <c r="AC1438" s="39"/>
      <c r="AD1438" s="39"/>
      <c r="AE1438" s="39"/>
      <c r="AR1438" s="230" t="s">
        <v>387</v>
      </c>
      <c r="AT1438" s="230" t="s">
        <v>241</v>
      </c>
      <c r="AU1438" s="230" t="s">
        <v>164</v>
      </c>
      <c r="AY1438" s="18" t="s">
        <v>156</v>
      </c>
      <c r="BE1438" s="231">
        <f>IF(N1438="základní",J1438,0)</f>
        <v>0</v>
      </c>
      <c r="BF1438" s="231">
        <f>IF(N1438="snížená",J1438,0)</f>
        <v>0</v>
      </c>
      <c r="BG1438" s="231">
        <f>IF(N1438="zákl. přenesená",J1438,0)</f>
        <v>0</v>
      </c>
      <c r="BH1438" s="231">
        <f>IF(N1438="sníž. přenesená",J1438,0)</f>
        <v>0</v>
      </c>
      <c r="BI1438" s="231">
        <f>IF(N1438="nulová",J1438,0)</f>
        <v>0</v>
      </c>
      <c r="BJ1438" s="18" t="s">
        <v>164</v>
      </c>
      <c r="BK1438" s="231">
        <f>ROUND(I1438*H1438,2)</f>
        <v>0</v>
      </c>
      <c r="BL1438" s="18" t="s">
        <v>273</v>
      </c>
      <c r="BM1438" s="230" t="s">
        <v>2119</v>
      </c>
    </row>
    <row r="1439" s="2" customFormat="1">
      <c r="A1439" s="39"/>
      <c r="B1439" s="40"/>
      <c r="C1439" s="41"/>
      <c r="D1439" s="232" t="s">
        <v>166</v>
      </c>
      <c r="E1439" s="41"/>
      <c r="F1439" s="233" t="s">
        <v>2118</v>
      </c>
      <c r="G1439" s="41"/>
      <c r="H1439" s="41"/>
      <c r="I1439" s="234"/>
      <c r="J1439" s="41"/>
      <c r="K1439" s="41"/>
      <c r="L1439" s="45"/>
      <c r="M1439" s="235"/>
      <c r="N1439" s="236"/>
      <c r="O1439" s="92"/>
      <c r="P1439" s="92"/>
      <c r="Q1439" s="92"/>
      <c r="R1439" s="92"/>
      <c r="S1439" s="92"/>
      <c r="T1439" s="93"/>
      <c r="U1439" s="39"/>
      <c r="V1439" s="39"/>
      <c r="W1439" s="39"/>
      <c r="X1439" s="39"/>
      <c r="Y1439" s="39"/>
      <c r="Z1439" s="39"/>
      <c r="AA1439" s="39"/>
      <c r="AB1439" s="39"/>
      <c r="AC1439" s="39"/>
      <c r="AD1439" s="39"/>
      <c r="AE1439" s="39"/>
      <c r="AT1439" s="18" t="s">
        <v>166</v>
      </c>
      <c r="AU1439" s="18" t="s">
        <v>164</v>
      </c>
    </row>
    <row r="1440" s="13" customFormat="1">
      <c r="A1440" s="13"/>
      <c r="B1440" s="239"/>
      <c r="C1440" s="240"/>
      <c r="D1440" s="232" t="s">
        <v>170</v>
      </c>
      <c r="E1440" s="240"/>
      <c r="F1440" s="242" t="s">
        <v>2120</v>
      </c>
      <c r="G1440" s="240"/>
      <c r="H1440" s="243">
        <v>220</v>
      </c>
      <c r="I1440" s="244"/>
      <c r="J1440" s="240"/>
      <c r="K1440" s="240"/>
      <c r="L1440" s="245"/>
      <c r="M1440" s="246"/>
      <c r="N1440" s="247"/>
      <c r="O1440" s="247"/>
      <c r="P1440" s="247"/>
      <c r="Q1440" s="247"/>
      <c r="R1440" s="247"/>
      <c r="S1440" s="247"/>
      <c r="T1440" s="248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49" t="s">
        <v>170</v>
      </c>
      <c r="AU1440" s="249" t="s">
        <v>164</v>
      </c>
      <c r="AV1440" s="13" t="s">
        <v>164</v>
      </c>
      <c r="AW1440" s="13" t="s">
        <v>4</v>
      </c>
      <c r="AX1440" s="13" t="s">
        <v>84</v>
      </c>
      <c r="AY1440" s="249" t="s">
        <v>156</v>
      </c>
    </row>
    <row r="1441" s="2" customFormat="1" ht="24.15" customHeight="1">
      <c r="A1441" s="39"/>
      <c r="B1441" s="40"/>
      <c r="C1441" s="219" t="s">
        <v>2121</v>
      </c>
      <c r="D1441" s="219" t="s">
        <v>158</v>
      </c>
      <c r="E1441" s="220" t="s">
        <v>2122</v>
      </c>
      <c r="F1441" s="221" t="s">
        <v>2123</v>
      </c>
      <c r="G1441" s="222" t="s">
        <v>161</v>
      </c>
      <c r="H1441" s="223">
        <v>584.327</v>
      </c>
      <c r="I1441" s="224"/>
      <c r="J1441" s="225">
        <f>ROUND(I1441*H1441,2)</f>
        <v>0</v>
      </c>
      <c r="K1441" s="221" t="s">
        <v>162</v>
      </c>
      <c r="L1441" s="45"/>
      <c r="M1441" s="226" t="s">
        <v>1</v>
      </c>
      <c r="N1441" s="227" t="s">
        <v>42</v>
      </c>
      <c r="O1441" s="92"/>
      <c r="P1441" s="228">
        <f>O1441*H1441</f>
        <v>0</v>
      </c>
      <c r="Q1441" s="228">
        <v>0.00021000000000000001</v>
      </c>
      <c r="R1441" s="228">
        <f>Q1441*H1441</f>
        <v>0.12270867000000001</v>
      </c>
      <c r="S1441" s="228">
        <v>0</v>
      </c>
      <c r="T1441" s="229">
        <f>S1441*H1441</f>
        <v>0</v>
      </c>
      <c r="U1441" s="39"/>
      <c r="V1441" s="39"/>
      <c r="W1441" s="39"/>
      <c r="X1441" s="39"/>
      <c r="Y1441" s="39"/>
      <c r="Z1441" s="39"/>
      <c r="AA1441" s="39"/>
      <c r="AB1441" s="39"/>
      <c r="AC1441" s="39"/>
      <c r="AD1441" s="39"/>
      <c r="AE1441" s="39"/>
      <c r="AR1441" s="230" t="s">
        <v>273</v>
      </c>
      <c r="AT1441" s="230" t="s">
        <v>158</v>
      </c>
      <c r="AU1441" s="230" t="s">
        <v>164</v>
      </c>
      <c r="AY1441" s="18" t="s">
        <v>156</v>
      </c>
      <c r="BE1441" s="231">
        <f>IF(N1441="základní",J1441,0)</f>
        <v>0</v>
      </c>
      <c r="BF1441" s="231">
        <f>IF(N1441="snížená",J1441,0)</f>
        <v>0</v>
      </c>
      <c r="BG1441" s="231">
        <f>IF(N1441="zákl. přenesená",J1441,0)</f>
        <v>0</v>
      </c>
      <c r="BH1441" s="231">
        <f>IF(N1441="sníž. přenesená",J1441,0)</f>
        <v>0</v>
      </c>
      <c r="BI1441" s="231">
        <f>IF(N1441="nulová",J1441,0)</f>
        <v>0</v>
      </c>
      <c r="BJ1441" s="18" t="s">
        <v>164</v>
      </c>
      <c r="BK1441" s="231">
        <f>ROUND(I1441*H1441,2)</f>
        <v>0</v>
      </c>
      <c r="BL1441" s="18" t="s">
        <v>273</v>
      </c>
      <c r="BM1441" s="230" t="s">
        <v>2124</v>
      </c>
    </row>
    <row r="1442" s="2" customFormat="1">
      <c r="A1442" s="39"/>
      <c r="B1442" s="40"/>
      <c r="C1442" s="41"/>
      <c r="D1442" s="232" t="s">
        <v>166</v>
      </c>
      <c r="E1442" s="41"/>
      <c r="F1442" s="233" t="s">
        <v>2125</v>
      </c>
      <c r="G1442" s="41"/>
      <c r="H1442" s="41"/>
      <c r="I1442" s="234"/>
      <c r="J1442" s="41"/>
      <c r="K1442" s="41"/>
      <c r="L1442" s="45"/>
      <c r="M1442" s="235"/>
      <c r="N1442" s="236"/>
      <c r="O1442" s="92"/>
      <c r="P1442" s="92"/>
      <c r="Q1442" s="92"/>
      <c r="R1442" s="92"/>
      <c r="S1442" s="92"/>
      <c r="T1442" s="93"/>
      <c r="U1442" s="39"/>
      <c r="V1442" s="39"/>
      <c r="W1442" s="39"/>
      <c r="X1442" s="39"/>
      <c r="Y1442" s="39"/>
      <c r="Z1442" s="39"/>
      <c r="AA1442" s="39"/>
      <c r="AB1442" s="39"/>
      <c r="AC1442" s="39"/>
      <c r="AD1442" s="39"/>
      <c r="AE1442" s="39"/>
      <c r="AT1442" s="18" t="s">
        <v>166</v>
      </c>
      <c r="AU1442" s="18" t="s">
        <v>164</v>
      </c>
    </row>
    <row r="1443" s="2" customFormat="1">
      <c r="A1443" s="39"/>
      <c r="B1443" s="40"/>
      <c r="C1443" s="41"/>
      <c r="D1443" s="237" t="s">
        <v>168</v>
      </c>
      <c r="E1443" s="41"/>
      <c r="F1443" s="238" t="s">
        <v>2126</v>
      </c>
      <c r="G1443" s="41"/>
      <c r="H1443" s="41"/>
      <c r="I1443" s="234"/>
      <c r="J1443" s="41"/>
      <c r="K1443" s="41"/>
      <c r="L1443" s="45"/>
      <c r="M1443" s="235"/>
      <c r="N1443" s="236"/>
      <c r="O1443" s="92"/>
      <c r="P1443" s="92"/>
      <c r="Q1443" s="92"/>
      <c r="R1443" s="92"/>
      <c r="S1443" s="92"/>
      <c r="T1443" s="93"/>
      <c r="U1443" s="39"/>
      <c r="V1443" s="39"/>
      <c r="W1443" s="39"/>
      <c r="X1443" s="39"/>
      <c r="Y1443" s="39"/>
      <c r="Z1443" s="39"/>
      <c r="AA1443" s="39"/>
      <c r="AB1443" s="39"/>
      <c r="AC1443" s="39"/>
      <c r="AD1443" s="39"/>
      <c r="AE1443" s="39"/>
      <c r="AT1443" s="18" t="s">
        <v>168</v>
      </c>
      <c r="AU1443" s="18" t="s">
        <v>164</v>
      </c>
    </row>
    <row r="1444" s="13" customFormat="1">
      <c r="A1444" s="13"/>
      <c r="B1444" s="239"/>
      <c r="C1444" s="240"/>
      <c r="D1444" s="232" t="s">
        <v>170</v>
      </c>
      <c r="E1444" s="241" t="s">
        <v>1</v>
      </c>
      <c r="F1444" s="242" t="s">
        <v>2127</v>
      </c>
      <c r="G1444" s="240"/>
      <c r="H1444" s="243">
        <v>96.319999999999993</v>
      </c>
      <c r="I1444" s="244"/>
      <c r="J1444" s="240"/>
      <c r="K1444" s="240"/>
      <c r="L1444" s="245"/>
      <c r="M1444" s="246"/>
      <c r="N1444" s="247"/>
      <c r="O1444" s="247"/>
      <c r="P1444" s="247"/>
      <c r="Q1444" s="247"/>
      <c r="R1444" s="247"/>
      <c r="S1444" s="247"/>
      <c r="T1444" s="248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49" t="s">
        <v>170</v>
      </c>
      <c r="AU1444" s="249" t="s">
        <v>164</v>
      </c>
      <c r="AV1444" s="13" t="s">
        <v>164</v>
      </c>
      <c r="AW1444" s="13" t="s">
        <v>33</v>
      </c>
      <c r="AX1444" s="13" t="s">
        <v>76</v>
      </c>
      <c r="AY1444" s="249" t="s">
        <v>156</v>
      </c>
    </row>
    <row r="1445" s="13" customFormat="1">
      <c r="A1445" s="13"/>
      <c r="B1445" s="239"/>
      <c r="C1445" s="240"/>
      <c r="D1445" s="232" t="s">
        <v>170</v>
      </c>
      <c r="E1445" s="241" t="s">
        <v>1</v>
      </c>
      <c r="F1445" s="242" t="s">
        <v>2128</v>
      </c>
      <c r="G1445" s="240"/>
      <c r="H1445" s="243">
        <v>541.05100000000004</v>
      </c>
      <c r="I1445" s="244"/>
      <c r="J1445" s="240"/>
      <c r="K1445" s="240"/>
      <c r="L1445" s="245"/>
      <c r="M1445" s="246"/>
      <c r="N1445" s="247"/>
      <c r="O1445" s="247"/>
      <c r="P1445" s="247"/>
      <c r="Q1445" s="247"/>
      <c r="R1445" s="247"/>
      <c r="S1445" s="247"/>
      <c r="T1445" s="248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49" t="s">
        <v>170</v>
      </c>
      <c r="AU1445" s="249" t="s">
        <v>164</v>
      </c>
      <c r="AV1445" s="13" t="s">
        <v>164</v>
      </c>
      <c r="AW1445" s="13" t="s">
        <v>33</v>
      </c>
      <c r="AX1445" s="13" t="s">
        <v>76</v>
      </c>
      <c r="AY1445" s="249" t="s">
        <v>156</v>
      </c>
    </row>
    <row r="1446" s="13" customFormat="1">
      <c r="A1446" s="13"/>
      <c r="B1446" s="239"/>
      <c r="C1446" s="240"/>
      <c r="D1446" s="232" t="s">
        <v>170</v>
      </c>
      <c r="E1446" s="241" t="s">
        <v>1</v>
      </c>
      <c r="F1446" s="242" t="s">
        <v>2129</v>
      </c>
      <c r="G1446" s="240"/>
      <c r="H1446" s="243">
        <v>-53.043999999999997</v>
      </c>
      <c r="I1446" s="244"/>
      <c r="J1446" s="240"/>
      <c r="K1446" s="240"/>
      <c r="L1446" s="245"/>
      <c r="M1446" s="246"/>
      <c r="N1446" s="247"/>
      <c r="O1446" s="247"/>
      <c r="P1446" s="247"/>
      <c r="Q1446" s="247"/>
      <c r="R1446" s="247"/>
      <c r="S1446" s="247"/>
      <c r="T1446" s="248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49" t="s">
        <v>170</v>
      </c>
      <c r="AU1446" s="249" t="s">
        <v>164</v>
      </c>
      <c r="AV1446" s="13" t="s">
        <v>164</v>
      </c>
      <c r="AW1446" s="13" t="s">
        <v>33</v>
      </c>
      <c r="AX1446" s="13" t="s">
        <v>76</v>
      </c>
      <c r="AY1446" s="249" t="s">
        <v>156</v>
      </c>
    </row>
    <row r="1447" s="14" customFormat="1">
      <c r="A1447" s="14"/>
      <c r="B1447" s="250"/>
      <c r="C1447" s="251"/>
      <c r="D1447" s="232" t="s">
        <v>170</v>
      </c>
      <c r="E1447" s="252" t="s">
        <v>1</v>
      </c>
      <c r="F1447" s="253" t="s">
        <v>172</v>
      </c>
      <c r="G1447" s="251"/>
      <c r="H1447" s="254">
        <v>584.32700000000011</v>
      </c>
      <c r="I1447" s="255"/>
      <c r="J1447" s="251"/>
      <c r="K1447" s="251"/>
      <c r="L1447" s="256"/>
      <c r="M1447" s="257"/>
      <c r="N1447" s="258"/>
      <c r="O1447" s="258"/>
      <c r="P1447" s="258"/>
      <c r="Q1447" s="258"/>
      <c r="R1447" s="258"/>
      <c r="S1447" s="258"/>
      <c r="T1447" s="259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60" t="s">
        <v>170</v>
      </c>
      <c r="AU1447" s="260" t="s">
        <v>164</v>
      </c>
      <c r="AV1447" s="14" t="s">
        <v>163</v>
      </c>
      <c r="AW1447" s="14" t="s">
        <v>33</v>
      </c>
      <c r="AX1447" s="14" t="s">
        <v>84</v>
      </c>
      <c r="AY1447" s="260" t="s">
        <v>156</v>
      </c>
    </row>
    <row r="1448" s="2" customFormat="1" ht="33" customHeight="1">
      <c r="A1448" s="39"/>
      <c r="B1448" s="40"/>
      <c r="C1448" s="219" t="s">
        <v>2130</v>
      </c>
      <c r="D1448" s="219" t="s">
        <v>158</v>
      </c>
      <c r="E1448" s="220" t="s">
        <v>2131</v>
      </c>
      <c r="F1448" s="221" t="s">
        <v>2132</v>
      </c>
      <c r="G1448" s="222" t="s">
        <v>161</v>
      </c>
      <c r="H1448" s="223">
        <v>696.327</v>
      </c>
      <c r="I1448" s="224"/>
      <c r="J1448" s="225">
        <f>ROUND(I1448*H1448,2)</f>
        <v>0</v>
      </c>
      <c r="K1448" s="221" t="s">
        <v>162</v>
      </c>
      <c r="L1448" s="45"/>
      <c r="M1448" s="226" t="s">
        <v>1</v>
      </c>
      <c r="N1448" s="227" t="s">
        <v>42</v>
      </c>
      <c r="O1448" s="92"/>
      <c r="P1448" s="228">
        <f>O1448*H1448</f>
        <v>0</v>
      </c>
      <c r="Q1448" s="228">
        <v>0.00029</v>
      </c>
      <c r="R1448" s="228">
        <f>Q1448*H1448</f>
        <v>0.20193483000000001</v>
      </c>
      <c r="S1448" s="228">
        <v>0</v>
      </c>
      <c r="T1448" s="229">
        <f>S1448*H1448</f>
        <v>0</v>
      </c>
      <c r="U1448" s="39"/>
      <c r="V1448" s="39"/>
      <c r="W1448" s="39"/>
      <c r="X1448" s="39"/>
      <c r="Y1448" s="39"/>
      <c r="Z1448" s="39"/>
      <c r="AA1448" s="39"/>
      <c r="AB1448" s="39"/>
      <c r="AC1448" s="39"/>
      <c r="AD1448" s="39"/>
      <c r="AE1448" s="39"/>
      <c r="AR1448" s="230" t="s">
        <v>273</v>
      </c>
      <c r="AT1448" s="230" t="s">
        <v>158</v>
      </c>
      <c r="AU1448" s="230" t="s">
        <v>164</v>
      </c>
      <c r="AY1448" s="18" t="s">
        <v>156</v>
      </c>
      <c r="BE1448" s="231">
        <f>IF(N1448="základní",J1448,0)</f>
        <v>0</v>
      </c>
      <c r="BF1448" s="231">
        <f>IF(N1448="snížená",J1448,0)</f>
        <v>0</v>
      </c>
      <c r="BG1448" s="231">
        <f>IF(N1448="zákl. přenesená",J1448,0)</f>
        <v>0</v>
      </c>
      <c r="BH1448" s="231">
        <f>IF(N1448="sníž. přenesená",J1448,0)</f>
        <v>0</v>
      </c>
      <c r="BI1448" s="231">
        <f>IF(N1448="nulová",J1448,0)</f>
        <v>0</v>
      </c>
      <c r="BJ1448" s="18" t="s">
        <v>164</v>
      </c>
      <c r="BK1448" s="231">
        <f>ROUND(I1448*H1448,2)</f>
        <v>0</v>
      </c>
      <c r="BL1448" s="18" t="s">
        <v>273</v>
      </c>
      <c r="BM1448" s="230" t="s">
        <v>2133</v>
      </c>
    </row>
    <row r="1449" s="2" customFormat="1">
      <c r="A1449" s="39"/>
      <c r="B1449" s="40"/>
      <c r="C1449" s="41"/>
      <c r="D1449" s="232" t="s">
        <v>166</v>
      </c>
      <c r="E1449" s="41"/>
      <c r="F1449" s="233" t="s">
        <v>2134</v>
      </c>
      <c r="G1449" s="41"/>
      <c r="H1449" s="41"/>
      <c r="I1449" s="234"/>
      <c r="J1449" s="41"/>
      <c r="K1449" s="41"/>
      <c r="L1449" s="45"/>
      <c r="M1449" s="235"/>
      <c r="N1449" s="236"/>
      <c r="O1449" s="92"/>
      <c r="P1449" s="92"/>
      <c r="Q1449" s="92"/>
      <c r="R1449" s="92"/>
      <c r="S1449" s="92"/>
      <c r="T1449" s="93"/>
      <c r="U1449" s="39"/>
      <c r="V1449" s="39"/>
      <c r="W1449" s="39"/>
      <c r="X1449" s="39"/>
      <c r="Y1449" s="39"/>
      <c r="Z1449" s="39"/>
      <c r="AA1449" s="39"/>
      <c r="AB1449" s="39"/>
      <c r="AC1449" s="39"/>
      <c r="AD1449" s="39"/>
      <c r="AE1449" s="39"/>
      <c r="AT1449" s="18" t="s">
        <v>166</v>
      </c>
      <c r="AU1449" s="18" t="s">
        <v>164</v>
      </c>
    </row>
    <row r="1450" s="2" customFormat="1">
      <c r="A1450" s="39"/>
      <c r="B1450" s="40"/>
      <c r="C1450" s="41"/>
      <c r="D1450" s="237" t="s">
        <v>168</v>
      </c>
      <c r="E1450" s="41"/>
      <c r="F1450" s="238" t="s">
        <v>2135</v>
      </c>
      <c r="G1450" s="41"/>
      <c r="H1450" s="41"/>
      <c r="I1450" s="234"/>
      <c r="J1450" s="41"/>
      <c r="K1450" s="41"/>
      <c r="L1450" s="45"/>
      <c r="M1450" s="235"/>
      <c r="N1450" s="236"/>
      <c r="O1450" s="92"/>
      <c r="P1450" s="92"/>
      <c r="Q1450" s="92"/>
      <c r="R1450" s="92"/>
      <c r="S1450" s="92"/>
      <c r="T1450" s="93"/>
      <c r="U1450" s="39"/>
      <c r="V1450" s="39"/>
      <c r="W1450" s="39"/>
      <c r="X1450" s="39"/>
      <c r="Y1450" s="39"/>
      <c r="Z1450" s="39"/>
      <c r="AA1450" s="39"/>
      <c r="AB1450" s="39"/>
      <c r="AC1450" s="39"/>
      <c r="AD1450" s="39"/>
      <c r="AE1450" s="39"/>
      <c r="AT1450" s="18" t="s">
        <v>168</v>
      </c>
      <c r="AU1450" s="18" t="s">
        <v>164</v>
      </c>
    </row>
    <row r="1451" s="13" customFormat="1">
      <c r="A1451" s="13"/>
      <c r="B1451" s="239"/>
      <c r="C1451" s="240"/>
      <c r="D1451" s="232" t="s">
        <v>170</v>
      </c>
      <c r="E1451" s="241" t="s">
        <v>1</v>
      </c>
      <c r="F1451" s="242" t="s">
        <v>2127</v>
      </c>
      <c r="G1451" s="240"/>
      <c r="H1451" s="243">
        <v>96.319999999999993</v>
      </c>
      <c r="I1451" s="244"/>
      <c r="J1451" s="240"/>
      <c r="K1451" s="240"/>
      <c r="L1451" s="245"/>
      <c r="M1451" s="246"/>
      <c r="N1451" s="247"/>
      <c r="O1451" s="247"/>
      <c r="P1451" s="247"/>
      <c r="Q1451" s="247"/>
      <c r="R1451" s="247"/>
      <c r="S1451" s="247"/>
      <c r="T1451" s="248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49" t="s">
        <v>170</v>
      </c>
      <c r="AU1451" s="249" t="s">
        <v>164</v>
      </c>
      <c r="AV1451" s="13" t="s">
        <v>164</v>
      </c>
      <c r="AW1451" s="13" t="s">
        <v>33</v>
      </c>
      <c r="AX1451" s="13" t="s">
        <v>76</v>
      </c>
      <c r="AY1451" s="249" t="s">
        <v>156</v>
      </c>
    </row>
    <row r="1452" s="13" customFormat="1">
      <c r="A1452" s="13"/>
      <c r="B1452" s="239"/>
      <c r="C1452" s="240"/>
      <c r="D1452" s="232" t="s">
        <v>170</v>
      </c>
      <c r="E1452" s="241" t="s">
        <v>1</v>
      </c>
      <c r="F1452" s="242" t="s">
        <v>2136</v>
      </c>
      <c r="G1452" s="240"/>
      <c r="H1452" s="243">
        <v>112</v>
      </c>
      <c r="I1452" s="244"/>
      <c r="J1452" s="240"/>
      <c r="K1452" s="240"/>
      <c r="L1452" s="245"/>
      <c r="M1452" s="246"/>
      <c r="N1452" s="247"/>
      <c r="O1452" s="247"/>
      <c r="P1452" s="247"/>
      <c r="Q1452" s="247"/>
      <c r="R1452" s="247"/>
      <c r="S1452" s="247"/>
      <c r="T1452" s="248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49" t="s">
        <v>170</v>
      </c>
      <c r="AU1452" s="249" t="s">
        <v>164</v>
      </c>
      <c r="AV1452" s="13" t="s">
        <v>164</v>
      </c>
      <c r="AW1452" s="13" t="s">
        <v>33</v>
      </c>
      <c r="AX1452" s="13" t="s">
        <v>76</v>
      </c>
      <c r="AY1452" s="249" t="s">
        <v>156</v>
      </c>
    </row>
    <row r="1453" s="13" customFormat="1">
      <c r="A1453" s="13"/>
      <c r="B1453" s="239"/>
      <c r="C1453" s="240"/>
      <c r="D1453" s="232" t="s">
        <v>170</v>
      </c>
      <c r="E1453" s="241" t="s">
        <v>1</v>
      </c>
      <c r="F1453" s="242" t="s">
        <v>2128</v>
      </c>
      <c r="G1453" s="240"/>
      <c r="H1453" s="243">
        <v>541.05100000000004</v>
      </c>
      <c r="I1453" s="244"/>
      <c r="J1453" s="240"/>
      <c r="K1453" s="240"/>
      <c r="L1453" s="245"/>
      <c r="M1453" s="246"/>
      <c r="N1453" s="247"/>
      <c r="O1453" s="247"/>
      <c r="P1453" s="247"/>
      <c r="Q1453" s="247"/>
      <c r="R1453" s="247"/>
      <c r="S1453" s="247"/>
      <c r="T1453" s="248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49" t="s">
        <v>170</v>
      </c>
      <c r="AU1453" s="249" t="s">
        <v>164</v>
      </c>
      <c r="AV1453" s="13" t="s">
        <v>164</v>
      </c>
      <c r="AW1453" s="13" t="s">
        <v>33</v>
      </c>
      <c r="AX1453" s="13" t="s">
        <v>76</v>
      </c>
      <c r="AY1453" s="249" t="s">
        <v>156</v>
      </c>
    </row>
    <row r="1454" s="13" customFormat="1">
      <c r="A1454" s="13"/>
      <c r="B1454" s="239"/>
      <c r="C1454" s="240"/>
      <c r="D1454" s="232" t="s">
        <v>170</v>
      </c>
      <c r="E1454" s="241" t="s">
        <v>1</v>
      </c>
      <c r="F1454" s="242" t="s">
        <v>2129</v>
      </c>
      <c r="G1454" s="240"/>
      <c r="H1454" s="243">
        <v>-53.043999999999997</v>
      </c>
      <c r="I1454" s="244"/>
      <c r="J1454" s="240"/>
      <c r="K1454" s="240"/>
      <c r="L1454" s="245"/>
      <c r="M1454" s="246"/>
      <c r="N1454" s="247"/>
      <c r="O1454" s="247"/>
      <c r="P1454" s="247"/>
      <c r="Q1454" s="247"/>
      <c r="R1454" s="247"/>
      <c r="S1454" s="247"/>
      <c r="T1454" s="248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49" t="s">
        <v>170</v>
      </c>
      <c r="AU1454" s="249" t="s">
        <v>164</v>
      </c>
      <c r="AV1454" s="13" t="s">
        <v>164</v>
      </c>
      <c r="AW1454" s="13" t="s">
        <v>33</v>
      </c>
      <c r="AX1454" s="13" t="s">
        <v>76</v>
      </c>
      <c r="AY1454" s="249" t="s">
        <v>156</v>
      </c>
    </row>
    <row r="1455" s="14" customFormat="1">
      <c r="A1455" s="14"/>
      <c r="B1455" s="250"/>
      <c r="C1455" s="251"/>
      <c r="D1455" s="232" t="s">
        <v>170</v>
      </c>
      <c r="E1455" s="252" t="s">
        <v>1</v>
      </c>
      <c r="F1455" s="253" t="s">
        <v>172</v>
      </c>
      <c r="G1455" s="251"/>
      <c r="H1455" s="254">
        <v>696.32700000000011</v>
      </c>
      <c r="I1455" s="255"/>
      <c r="J1455" s="251"/>
      <c r="K1455" s="251"/>
      <c r="L1455" s="256"/>
      <c r="M1455" s="257"/>
      <c r="N1455" s="258"/>
      <c r="O1455" s="258"/>
      <c r="P1455" s="258"/>
      <c r="Q1455" s="258"/>
      <c r="R1455" s="258"/>
      <c r="S1455" s="258"/>
      <c r="T1455" s="259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60" t="s">
        <v>170</v>
      </c>
      <c r="AU1455" s="260" t="s">
        <v>164</v>
      </c>
      <c r="AV1455" s="14" t="s">
        <v>163</v>
      </c>
      <c r="AW1455" s="14" t="s">
        <v>33</v>
      </c>
      <c r="AX1455" s="14" t="s">
        <v>84</v>
      </c>
      <c r="AY1455" s="260" t="s">
        <v>156</v>
      </c>
    </row>
    <row r="1456" s="12" customFormat="1" ht="25.92" customHeight="1">
      <c r="A1456" s="12"/>
      <c r="B1456" s="203"/>
      <c r="C1456" s="204"/>
      <c r="D1456" s="205" t="s">
        <v>75</v>
      </c>
      <c r="E1456" s="206" t="s">
        <v>2137</v>
      </c>
      <c r="F1456" s="206" t="s">
        <v>2138</v>
      </c>
      <c r="G1456" s="204"/>
      <c r="H1456" s="204"/>
      <c r="I1456" s="207"/>
      <c r="J1456" s="208">
        <f>BK1456</f>
        <v>0</v>
      </c>
      <c r="K1456" s="204"/>
      <c r="L1456" s="209"/>
      <c r="M1456" s="210"/>
      <c r="N1456" s="211"/>
      <c r="O1456" s="211"/>
      <c r="P1456" s="212">
        <f>SUM(P1457:P1462)</f>
        <v>0</v>
      </c>
      <c r="Q1456" s="211"/>
      <c r="R1456" s="212">
        <f>SUM(R1457:R1462)</f>
        <v>0</v>
      </c>
      <c r="S1456" s="211"/>
      <c r="T1456" s="213">
        <f>SUM(T1457:T1462)</f>
        <v>0</v>
      </c>
      <c r="U1456" s="12"/>
      <c r="V1456" s="12"/>
      <c r="W1456" s="12"/>
      <c r="X1456" s="12"/>
      <c r="Y1456" s="12"/>
      <c r="Z1456" s="12"/>
      <c r="AA1456" s="12"/>
      <c r="AB1456" s="12"/>
      <c r="AC1456" s="12"/>
      <c r="AD1456" s="12"/>
      <c r="AE1456" s="12"/>
      <c r="AR1456" s="214" t="s">
        <v>163</v>
      </c>
      <c r="AT1456" s="215" t="s">
        <v>75</v>
      </c>
      <c r="AU1456" s="215" t="s">
        <v>76</v>
      </c>
      <c r="AY1456" s="214" t="s">
        <v>156</v>
      </c>
      <c r="BK1456" s="216">
        <f>SUM(BK1457:BK1462)</f>
        <v>0</v>
      </c>
    </row>
    <row r="1457" s="2" customFormat="1" ht="24.15" customHeight="1">
      <c r="A1457" s="39"/>
      <c r="B1457" s="40"/>
      <c r="C1457" s="219" t="s">
        <v>2139</v>
      </c>
      <c r="D1457" s="219" t="s">
        <v>158</v>
      </c>
      <c r="E1457" s="220" t="s">
        <v>2140</v>
      </c>
      <c r="F1457" s="221" t="s">
        <v>2141</v>
      </c>
      <c r="G1457" s="222" t="s">
        <v>2142</v>
      </c>
      <c r="H1457" s="223">
        <v>10</v>
      </c>
      <c r="I1457" s="224"/>
      <c r="J1457" s="225">
        <f>ROUND(I1457*H1457,2)</f>
        <v>0</v>
      </c>
      <c r="K1457" s="221" t="s">
        <v>162</v>
      </c>
      <c r="L1457" s="45"/>
      <c r="M1457" s="226" t="s">
        <v>1</v>
      </c>
      <c r="N1457" s="227" t="s">
        <v>42</v>
      </c>
      <c r="O1457" s="92"/>
      <c r="P1457" s="228">
        <f>O1457*H1457</f>
        <v>0</v>
      </c>
      <c r="Q1457" s="228">
        <v>0</v>
      </c>
      <c r="R1457" s="228">
        <f>Q1457*H1457</f>
        <v>0</v>
      </c>
      <c r="S1457" s="228">
        <v>0</v>
      </c>
      <c r="T1457" s="229">
        <f>S1457*H1457</f>
        <v>0</v>
      </c>
      <c r="U1457" s="39"/>
      <c r="V1457" s="39"/>
      <c r="W1457" s="39"/>
      <c r="X1457" s="39"/>
      <c r="Y1457" s="39"/>
      <c r="Z1457" s="39"/>
      <c r="AA1457" s="39"/>
      <c r="AB1457" s="39"/>
      <c r="AC1457" s="39"/>
      <c r="AD1457" s="39"/>
      <c r="AE1457" s="39"/>
      <c r="AR1457" s="230" t="s">
        <v>2143</v>
      </c>
      <c r="AT1457" s="230" t="s">
        <v>158</v>
      </c>
      <c r="AU1457" s="230" t="s">
        <v>84</v>
      </c>
      <c r="AY1457" s="18" t="s">
        <v>156</v>
      </c>
      <c r="BE1457" s="231">
        <f>IF(N1457="základní",J1457,0)</f>
        <v>0</v>
      </c>
      <c r="BF1457" s="231">
        <f>IF(N1457="snížená",J1457,0)</f>
        <v>0</v>
      </c>
      <c r="BG1457" s="231">
        <f>IF(N1457="zákl. přenesená",J1457,0)</f>
        <v>0</v>
      </c>
      <c r="BH1457" s="231">
        <f>IF(N1457="sníž. přenesená",J1457,0)</f>
        <v>0</v>
      </c>
      <c r="BI1457" s="231">
        <f>IF(N1457="nulová",J1457,0)</f>
        <v>0</v>
      </c>
      <c r="BJ1457" s="18" t="s">
        <v>164</v>
      </c>
      <c r="BK1457" s="231">
        <f>ROUND(I1457*H1457,2)</f>
        <v>0</v>
      </c>
      <c r="BL1457" s="18" t="s">
        <v>2143</v>
      </c>
      <c r="BM1457" s="230" t="s">
        <v>2144</v>
      </c>
    </row>
    <row r="1458" s="2" customFormat="1">
      <c r="A1458" s="39"/>
      <c r="B1458" s="40"/>
      <c r="C1458" s="41"/>
      <c r="D1458" s="232" t="s">
        <v>166</v>
      </c>
      <c r="E1458" s="41"/>
      <c r="F1458" s="233" t="s">
        <v>2145</v>
      </c>
      <c r="G1458" s="41"/>
      <c r="H1458" s="41"/>
      <c r="I1458" s="234"/>
      <c r="J1458" s="41"/>
      <c r="K1458" s="41"/>
      <c r="L1458" s="45"/>
      <c r="M1458" s="235"/>
      <c r="N1458" s="236"/>
      <c r="O1458" s="92"/>
      <c r="P1458" s="92"/>
      <c r="Q1458" s="92"/>
      <c r="R1458" s="92"/>
      <c r="S1458" s="92"/>
      <c r="T1458" s="93"/>
      <c r="U1458" s="39"/>
      <c r="V1458" s="39"/>
      <c r="W1458" s="39"/>
      <c r="X1458" s="39"/>
      <c r="Y1458" s="39"/>
      <c r="Z1458" s="39"/>
      <c r="AA1458" s="39"/>
      <c r="AB1458" s="39"/>
      <c r="AC1458" s="39"/>
      <c r="AD1458" s="39"/>
      <c r="AE1458" s="39"/>
      <c r="AT1458" s="18" t="s">
        <v>166</v>
      </c>
      <c r="AU1458" s="18" t="s">
        <v>84</v>
      </c>
    </row>
    <row r="1459" s="2" customFormat="1">
      <c r="A1459" s="39"/>
      <c r="B1459" s="40"/>
      <c r="C1459" s="41"/>
      <c r="D1459" s="237" t="s">
        <v>168</v>
      </c>
      <c r="E1459" s="41"/>
      <c r="F1459" s="238" t="s">
        <v>2146</v>
      </c>
      <c r="G1459" s="41"/>
      <c r="H1459" s="41"/>
      <c r="I1459" s="234"/>
      <c r="J1459" s="41"/>
      <c r="K1459" s="41"/>
      <c r="L1459" s="45"/>
      <c r="M1459" s="235"/>
      <c r="N1459" s="236"/>
      <c r="O1459" s="92"/>
      <c r="P1459" s="92"/>
      <c r="Q1459" s="92"/>
      <c r="R1459" s="92"/>
      <c r="S1459" s="92"/>
      <c r="T1459" s="93"/>
      <c r="U1459" s="39"/>
      <c r="V1459" s="39"/>
      <c r="W1459" s="39"/>
      <c r="X1459" s="39"/>
      <c r="Y1459" s="39"/>
      <c r="Z1459" s="39"/>
      <c r="AA1459" s="39"/>
      <c r="AB1459" s="39"/>
      <c r="AC1459" s="39"/>
      <c r="AD1459" s="39"/>
      <c r="AE1459" s="39"/>
      <c r="AT1459" s="18" t="s">
        <v>168</v>
      </c>
      <c r="AU1459" s="18" t="s">
        <v>84</v>
      </c>
    </row>
    <row r="1460" s="2" customFormat="1" ht="24.15" customHeight="1">
      <c r="A1460" s="39"/>
      <c r="B1460" s="40"/>
      <c r="C1460" s="219" t="s">
        <v>2147</v>
      </c>
      <c r="D1460" s="219" t="s">
        <v>158</v>
      </c>
      <c r="E1460" s="220" t="s">
        <v>2148</v>
      </c>
      <c r="F1460" s="221" t="s">
        <v>2149</v>
      </c>
      <c r="G1460" s="222" t="s">
        <v>2142</v>
      </c>
      <c r="H1460" s="223">
        <v>158</v>
      </c>
      <c r="I1460" s="224"/>
      <c r="J1460" s="225">
        <f>ROUND(I1460*H1460,2)</f>
        <v>0</v>
      </c>
      <c r="K1460" s="221" t="s">
        <v>162</v>
      </c>
      <c r="L1460" s="45"/>
      <c r="M1460" s="226" t="s">
        <v>1</v>
      </c>
      <c r="N1460" s="227" t="s">
        <v>42</v>
      </c>
      <c r="O1460" s="92"/>
      <c r="P1460" s="228">
        <f>O1460*H1460</f>
        <v>0</v>
      </c>
      <c r="Q1460" s="228">
        <v>0</v>
      </c>
      <c r="R1460" s="228">
        <f>Q1460*H1460</f>
        <v>0</v>
      </c>
      <c r="S1460" s="228">
        <v>0</v>
      </c>
      <c r="T1460" s="229">
        <f>S1460*H1460</f>
        <v>0</v>
      </c>
      <c r="U1460" s="39"/>
      <c r="V1460" s="39"/>
      <c r="W1460" s="39"/>
      <c r="X1460" s="39"/>
      <c r="Y1460" s="39"/>
      <c r="Z1460" s="39"/>
      <c r="AA1460" s="39"/>
      <c r="AB1460" s="39"/>
      <c r="AC1460" s="39"/>
      <c r="AD1460" s="39"/>
      <c r="AE1460" s="39"/>
      <c r="AR1460" s="230" t="s">
        <v>2143</v>
      </c>
      <c r="AT1460" s="230" t="s">
        <v>158</v>
      </c>
      <c r="AU1460" s="230" t="s">
        <v>84</v>
      </c>
      <c r="AY1460" s="18" t="s">
        <v>156</v>
      </c>
      <c r="BE1460" s="231">
        <f>IF(N1460="základní",J1460,0)</f>
        <v>0</v>
      </c>
      <c r="BF1460" s="231">
        <f>IF(N1460="snížená",J1460,0)</f>
        <v>0</v>
      </c>
      <c r="BG1460" s="231">
        <f>IF(N1460="zákl. přenesená",J1460,0)</f>
        <v>0</v>
      </c>
      <c r="BH1460" s="231">
        <f>IF(N1460="sníž. přenesená",J1460,0)</f>
        <v>0</v>
      </c>
      <c r="BI1460" s="231">
        <f>IF(N1460="nulová",J1460,0)</f>
        <v>0</v>
      </c>
      <c r="BJ1460" s="18" t="s">
        <v>164</v>
      </c>
      <c r="BK1460" s="231">
        <f>ROUND(I1460*H1460,2)</f>
        <v>0</v>
      </c>
      <c r="BL1460" s="18" t="s">
        <v>2143</v>
      </c>
      <c r="BM1460" s="230" t="s">
        <v>2150</v>
      </c>
    </row>
    <row r="1461" s="2" customFormat="1">
      <c r="A1461" s="39"/>
      <c r="B1461" s="40"/>
      <c r="C1461" s="41"/>
      <c r="D1461" s="232" t="s">
        <v>166</v>
      </c>
      <c r="E1461" s="41"/>
      <c r="F1461" s="233" t="s">
        <v>2151</v>
      </c>
      <c r="G1461" s="41"/>
      <c r="H1461" s="41"/>
      <c r="I1461" s="234"/>
      <c r="J1461" s="41"/>
      <c r="K1461" s="41"/>
      <c r="L1461" s="45"/>
      <c r="M1461" s="235"/>
      <c r="N1461" s="236"/>
      <c r="O1461" s="92"/>
      <c r="P1461" s="92"/>
      <c r="Q1461" s="92"/>
      <c r="R1461" s="92"/>
      <c r="S1461" s="92"/>
      <c r="T1461" s="93"/>
      <c r="U1461" s="39"/>
      <c r="V1461" s="39"/>
      <c r="W1461" s="39"/>
      <c r="X1461" s="39"/>
      <c r="Y1461" s="39"/>
      <c r="Z1461" s="39"/>
      <c r="AA1461" s="39"/>
      <c r="AB1461" s="39"/>
      <c r="AC1461" s="39"/>
      <c r="AD1461" s="39"/>
      <c r="AE1461" s="39"/>
      <c r="AT1461" s="18" t="s">
        <v>166</v>
      </c>
      <c r="AU1461" s="18" t="s">
        <v>84</v>
      </c>
    </row>
    <row r="1462" s="2" customFormat="1">
      <c r="A1462" s="39"/>
      <c r="B1462" s="40"/>
      <c r="C1462" s="41"/>
      <c r="D1462" s="237" t="s">
        <v>168</v>
      </c>
      <c r="E1462" s="41"/>
      <c r="F1462" s="238" t="s">
        <v>2152</v>
      </c>
      <c r="G1462" s="41"/>
      <c r="H1462" s="41"/>
      <c r="I1462" s="234"/>
      <c r="J1462" s="41"/>
      <c r="K1462" s="41"/>
      <c r="L1462" s="45"/>
      <c r="M1462" s="235"/>
      <c r="N1462" s="236"/>
      <c r="O1462" s="92"/>
      <c r="P1462" s="92"/>
      <c r="Q1462" s="92"/>
      <c r="R1462" s="92"/>
      <c r="S1462" s="92"/>
      <c r="T1462" s="93"/>
      <c r="U1462" s="39"/>
      <c r="V1462" s="39"/>
      <c r="W1462" s="39"/>
      <c r="X1462" s="39"/>
      <c r="Y1462" s="39"/>
      <c r="Z1462" s="39"/>
      <c r="AA1462" s="39"/>
      <c r="AB1462" s="39"/>
      <c r="AC1462" s="39"/>
      <c r="AD1462" s="39"/>
      <c r="AE1462" s="39"/>
      <c r="AT1462" s="18" t="s">
        <v>168</v>
      </c>
      <c r="AU1462" s="18" t="s">
        <v>84</v>
      </c>
    </row>
    <row r="1463" s="12" customFormat="1" ht="25.92" customHeight="1">
      <c r="A1463" s="12"/>
      <c r="B1463" s="203"/>
      <c r="C1463" s="204"/>
      <c r="D1463" s="205" t="s">
        <v>75</v>
      </c>
      <c r="E1463" s="206" t="s">
        <v>2153</v>
      </c>
      <c r="F1463" s="206" t="s">
        <v>2154</v>
      </c>
      <c r="G1463" s="204"/>
      <c r="H1463" s="204"/>
      <c r="I1463" s="207"/>
      <c r="J1463" s="208">
        <f>BK1463</f>
        <v>0</v>
      </c>
      <c r="K1463" s="204"/>
      <c r="L1463" s="209"/>
      <c r="M1463" s="210"/>
      <c r="N1463" s="211"/>
      <c r="O1463" s="211"/>
      <c r="P1463" s="212">
        <f>P1464+P1468+P1472+P1476</f>
        <v>0</v>
      </c>
      <c r="Q1463" s="211"/>
      <c r="R1463" s="212">
        <f>R1464+R1468+R1472+R1476</f>
        <v>0</v>
      </c>
      <c r="S1463" s="211"/>
      <c r="T1463" s="213">
        <f>T1464+T1468+T1472+T1476</f>
        <v>0</v>
      </c>
      <c r="U1463" s="12"/>
      <c r="V1463" s="12"/>
      <c r="W1463" s="12"/>
      <c r="X1463" s="12"/>
      <c r="Y1463" s="12"/>
      <c r="Z1463" s="12"/>
      <c r="AA1463" s="12"/>
      <c r="AB1463" s="12"/>
      <c r="AC1463" s="12"/>
      <c r="AD1463" s="12"/>
      <c r="AE1463" s="12"/>
      <c r="AR1463" s="214" t="s">
        <v>196</v>
      </c>
      <c r="AT1463" s="215" t="s">
        <v>75</v>
      </c>
      <c r="AU1463" s="215" t="s">
        <v>76</v>
      </c>
      <c r="AY1463" s="214" t="s">
        <v>156</v>
      </c>
      <c r="BK1463" s="216">
        <f>BK1464+BK1468+BK1472+BK1476</f>
        <v>0</v>
      </c>
    </row>
    <row r="1464" s="12" customFormat="1" ht="22.8" customHeight="1">
      <c r="A1464" s="12"/>
      <c r="B1464" s="203"/>
      <c r="C1464" s="204"/>
      <c r="D1464" s="205" t="s">
        <v>75</v>
      </c>
      <c r="E1464" s="217" t="s">
        <v>2155</v>
      </c>
      <c r="F1464" s="217" t="s">
        <v>2156</v>
      </c>
      <c r="G1464" s="204"/>
      <c r="H1464" s="204"/>
      <c r="I1464" s="207"/>
      <c r="J1464" s="218">
        <f>BK1464</f>
        <v>0</v>
      </c>
      <c r="K1464" s="204"/>
      <c r="L1464" s="209"/>
      <c r="M1464" s="210"/>
      <c r="N1464" s="211"/>
      <c r="O1464" s="211"/>
      <c r="P1464" s="212">
        <f>SUM(P1465:P1467)</f>
        <v>0</v>
      </c>
      <c r="Q1464" s="211"/>
      <c r="R1464" s="212">
        <f>SUM(R1465:R1467)</f>
        <v>0</v>
      </c>
      <c r="S1464" s="211"/>
      <c r="T1464" s="213">
        <f>SUM(T1465:T1467)</f>
        <v>0</v>
      </c>
      <c r="U1464" s="12"/>
      <c r="V1464" s="12"/>
      <c r="W1464" s="12"/>
      <c r="X1464" s="12"/>
      <c r="Y1464" s="12"/>
      <c r="Z1464" s="12"/>
      <c r="AA1464" s="12"/>
      <c r="AB1464" s="12"/>
      <c r="AC1464" s="12"/>
      <c r="AD1464" s="12"/>
      <c r="AE1464" s="12"/>
      <c r="AR1464" s="214" t="s">
        <v>196</v>
      </c>
      <c r="AT1464" s="215" t="s">
        <v>75</v>
      </c>
      <c r="AU1464" s="215" t="s">
        <v>84</v>
      </c>
      <c r="AY1464" s="214" t="s">
        <v>156</v>
      </c>
      <c r="BK1464" s="216">
        <f>SUM(BK1465:BK1467)</f>
        <v>0</v>
      </c>
    </row>
    <row r="1465" s="2" customFormat="1" ht="16.5" customHeight="1">
      <c r="A1465" s="39"/>
      <c r="B1465" s="40"/>
      <c r="C1465" s="219" t="s">
        <v>2157</v>
      </c>
      <c r="D1465" s="219" t="s">
        <v>158</v>
      </c>
      <c r="E1465" s="220" t="s">
        <v>2158</v>
      </c>
      <c r="F1465" s="221" t="s">
        <v>2159</v>
      </c>
      <c r="G1465" s="222" t="s">
        <v>2160</v>
      </c>
      <c r="H1465" s="223">
        <v>1</v>
      </c>
      <c r="I1465" s="224"/>
      <c r="J1465" s="225">
        <f>ROUND(I1465*H1465,2)</f>
        <v>0</v>
      </c>
      <c r="K1465" s="221" t="s">
        <v>162</v>
      </c>
      <c r="L1465" s="45"/>
      <c r="M1465" s="226" t="s">
        <v>1</v>
      </c>
      <c r="N1465" s="227" t="s">
        <v>42</v>
      </c>
      <c r="O1465" s="92"/>
      <c r="P1465" s="228">
        <f>O1465*H1465</f>
        <v>0</v>
      </c>
      <c r="Q1465" s="228">
        <v>0</v>
      </c>
      <c r="R1465" s="228">
        <f>Q1465*H1465</f>
        <v>0</v>
      </c>
      <c r="S1465" s="228">
        <v>0</v>
      </c>
      <c r="T1465" s="229">
        <f>S1465*H1465</f>
        <v>0</v>
      </c>
      <c r="U1465" s="39"/>
      <c r="V1465" s="39"/>
      <c r="W1465" s="39"/>
      <c r="X1465" s="39"/>
      <c r="Y1465" s="39"/>
      <c r="Z1465" s="39"/>
      <c r="AA1465" s="39"/>
      <c r="AB1465" s="39"/>
      <c r="AC1465" s="39"/>
      <c r="AD1465" s="39"/>
      <c r="AE1465" s="39"/>
      <c r="AR1465" s="230" t="s">
        <v>2161</v>
      </c>
      <c r="AT1465" s="230" t="s">
        <v>158</v>
      </c>
      <c r="AU1465" s="230" t="s">
        <v>164</v>
      </c>
      <c r="AY1465" s="18" t="s">
        <v>156</v>
      </c>
      <c r="BE1465" s="231">
        <f>IF(N1465="základní",J1465,0)</f>
        <v>0</v>
      </c>
      <c r="BF1465" s="231">
        <f>IF(N1465="snížená",J1465,0)</f>
        <v>0</v>
      </c>
      <c r="BG1465" s="231">
        <f>IF(N1465="zákl. přenesená",J1465,0)</f>
        <v>0</v>
      </c>
      <c r="BH1465" s="231">
        <f>IF(N1465="sníž. přenesená",J1465,0)</f>
        <v>0</v>
      </c>
      <c r="BI1465" s="231">
        <f>IF(N1465="nulová",J1465,0)</f>
        <v>0</v>
      </c>
      <c r="BJ1465" s="18" t="s">
        <v>164</v>
      </c>
      <c r="BK1465" s="231">
        <f>ROUND(I1465*H1465,2)</f>
        <v>0</v>
      </c>
      <c r="BL1465" s="18" t="s">
        <v>2161</v>
      </c>
      <c r="BM1465" s="230" t="s">
        <v>2162</v>
      </c>
    </row>
    <row r="1466" s="2" customFormat="1">
      <c r="A1466" s="39"/>
      <c r="B1466" s="40"/>
      <c r="C1466" s="41"/>
      <c r="D1466" s="232" t="s">
        <v>166</v>
      </c>
      <c r="E1466" s="41"/>
      <c r="F1466" s="233" t="s">
        <v>2159</v>
      </c>
      <c r="G1466" s="41"/>
      <c r="H1466" s="41"/>
      <c r="I1466" s="234"/>
      <c r="J1466" s="41"/>
      <c r="K1466" s="41"/>
      <c r="L1466" s="45"/>
      <c r="M1466" s="235"/>
      <c r="N1466" s="236"/>
      <c r="O1466" s="92"/>
      <c r="P1466" s="92"/>
      <c r="Q1466" s="92"/>
      <c r="R1466" s="92"/>
      <c r="S1466" s="92"/>
      <c r="T1466" s="93"/>
      <c r="U1466" s="39"/>
      <c r="V1466" s="39"/>
      <c r="W1466" s="39"/>
      <c r="X1466" s="39"/>
      <c r="Y1466" s="39"/>
      <c r="Z1466" s="39"/>
      <c r="AA1466" s="39"/>
      <c r="AB1466" s="39"/>
      <c r="AC1466" s="39"/>
      <c r="AD1466" s="39"/>
      <c r="AE1466" s="39"/>
      <c r="AT1466" s="18" t="s">
        <v>166</v>
      </c>
      <c r="AU1466" s="18" t="s">
        <v>164</v>
      </c>
    </row>
    <row r="1467" s="2" customFormat="1">
      <c r="A1467" s="39"/>
      <c r="B1467" s="40"/>
      <c r="C1467" s="41"/>
      <c r="D1467" s="237" t="s">
        <v>168</v>
      </c>
      <c r="E1467" s="41"/>
      <c r="F1467" s="238" t="s">
        <v>2163</v>
      </c>
      <c r="G1467" s="41"/>
      <c r="H1467" s="41"/>
      <c r="I1467" s="234"/>
      <c r="J1467" s="41"/>
      <c r="K1467" s="41"/>
      <c r="L1467" s="45"/>
      <c r="M1467" s="235"/>
      <c r="N1467" s="236"/>
      <c r="O1467" s="92"/>
      <c r="P1467" s="92"/>
      <c r="Q1467" s="92"/>
      <c r="R1467" s="92"/>
      <c r="S1467" s="92"/>
      <c r="T1467" s="93"/>
      <c r="U1467" s="39"/>
      <c r="V1467" s="39"/>
      <c r="W1467" s="39"/>
      <c r="X1467" s="39"/>
      <c r="Y1467" s="39"/>
      <c r="Z1467" s="39"/>
      <c r="AA1467" s="39"/>
      <c r="AB1467" s="39"/>
      <c r="AC1467" s="39"/>
      <c r="AD1467" s="39"/>
      <c r="AE1467" s="39"/>
      <c r="AT1467" s="18" t="s">
        <v>168</v>
      </c>
      <c r="AU1467" s="18" t="s">
        <v>164</v>
      </c>
    </row>
    <row r="1468" s="12" customFormat="1" ht="22.8" customHeight="1">
      <c r="A1468" s="12"/>
      <c r="B1468" s="203"/>
      <c r="C1468" s="204"/>
      <c r="D1468" s="205" t="s">
        <v>75</v>
      </c>
      <c r="E1468" s="217" t="s">
        <v>2164</v>
      </c>
      <c r="F1468" s="217" t="s">
        <v>2165</v>
      </c>
      <c r="G1468" s="204"/>
      <c r="H1468" s="204"/>
      <c r="I1468" s="207"/>
      <c r="J1468" s="218">
        <f>BK1468</f>
        <v>0</v>
      </c>
      <c r="K1468" s="204"/>
      <c r="L1468" s="209"/>
      <c r="M1468" s="210"/>
      <c r="N1468" s="211"/>
      <c r="O1468" s="211"/>
      <c r="P1468" s="212">
        <f>SUM(P1469:P1471)</f>
        <v>0</v>
      </c>
      <c r="Q1468" s="211"/>
      <c r="R1468" s="212">
        <f>SUM(R1469:R1471)</f>
        <v>0</v>
      </c>
      <c r="S1468" s="211"/>
      <c r="T1468" s="213">
        <f>SUM(T1469:T1471)</f>
        <v>0</v>
      </c>
      <c r="U1468" s="12"/>
      <c r="V1468" s="12"/>
      <c r="W1468" s="12"/>
      <c r="X1468" s="12"/>
      <c r="Y1468" s="12"/>
      <c r="Z1468" s="12"/>
      <c r="AA1468" s="12"/>
      <c r="AB1468" s="12"/>
      <c r="AC1468" s="12"/>
      <c r="AD1468" s="12"/>
      <c r="AE1468" s="12"/>
      <c r="AR1468" s="214" t="s">
        <v>196</v>
      </c>
      <c r="AT1468" s="215" t="s">
        <v>75</v>
      </c>
      <c r="AU1468" s="215" t="s">
        <v>84</v>
      </c>
      <c r="AY1468" s="214" t="s">
        <v>156</v>
      </c>
      <c r="BK1468" s="216">
        <f>SUM(BK1469:BK1471)</f>
        <v>0</v>
      </c>
    </row>
    <row r="1469" s="2" customFormat="1" ht="16.5" customHeight="1">
      <c r="A1469" s="39"/>
      <c r="B1469" s="40"/>
      <c r="C1469" s="219" t="s">
        <v>2166</v>
      </c>
      <c r="D1469" s="219" t="s">
        <v>158</v>
      </c>
      <c r="E1469" s="220" t="s">
        <v>2167</v>
      </c>
      <c r="F1469" s="221" t="s">
        <v>2165</v>
      </c>
      <c r="G1469" s="222" t="s">
        <v>2160</v>
      </c>
      <c r="H1469" s="223">
        <v>1</v>
      </c>
      <c r="I1469" s="224"/>
      <c r="J1469" s="225">
        <f>ROUND(I1469*H1469,2)</f>
        <v>0</v>
      </c>
      <c r="K1469" s="221" t="s">
        <v>162</v>
      </c>
      <c r="L1469" s="45"/>
      <c r="M1469" s="226" t="s">
        <v>1</v>
      </c>
      <c r="N1469" s="227" t="s">
        <v>42</v>
      </c>
      <c r="O1469" s="92"/>
      <c r="P1469" s="228">
        <f>O1469*H1469</f>
        <v>0</v>
      </c>
      <c r="Q1469" s="228">
        <v>0</v>
      </c>
      <c r="R1469" s="228">
        <f>Q1469*H1469</f>
        <v>0</v>
      </c>
      <c r="S1469" s="228">
        <v>0</v>
      </c>
      <c r="T1469" s="229">
        <f>S1469*H1469</f>
        <v>0</v>
      </c>
      <c r="U1469" s="39"/>
      <c r="V1469" s="39"/>
      <c r="W1469" s="39"/>
      <c r="X1469" s="39"/>
      <c r="Y1469" s="39"/>
      <c r="Z1469" s="39"/>
      <c r="AA1469" s="39"/>
      <c r="AB1469" s="39"/>
      <c r="AC1469" s="39"/>
      <c r="AD1469" s="39"/>
      <c r="AE1469" s="39"/>
      <c r="AR1469" s="230" t="s">
        <v>2161</v>
      </c>
      <c r="AT1469" s="230" t="s">
        <v>158</v>
      </c>
      <c r="AU1469" s="230" t="s">
        <v>164</v>
      </c>
      <c r="AY1469" s="18" t="s">
        <v>156</v>
      </c>
      <c r="BE1469" s="231">
        <f>IF(N1469="základní",J1469,0)</f>
        <v>0</v>
      </c>
      <c r="BF1469" s="231">
        <f>IF(N1469="snížená",J1469,0)</f>
        <v>0</v>
      </c>
      <c r="BG1469" s="231">
        <f>IF(N1469="zákl. přenesená",J1469,0)</f>
        <v>0</v>
      </c>
      <c r="BH1469" s="231">
        <f>IF(N1469="sníž. přenesená",J1469,0)</f>
        <v>0</v>
      </c>
      <c r="BI1469" s="231">
        <f>IF(N1469="nulová",J1469,0)</f>
        <v>0</v>
      </c>
      <c r="BJ1469" s="18" t="s">
        <v>164</v>
      </c>
      <c r="BK1469" s="231">
        <f>ROUND(I1469*H1469,2)</f>
        <v>0</v>
      </c>
      <c r="BL1469" s="18" t="s">
        <v>2161</v>
      </c>
      <c r="BM1469" s="230" t="s">
        <v>2168</v>
      </c>
    </row>
    <row r="1470" s="2" customFormat="1">
      <c r="A1470" s="39"/>
      <c r="B1470" s="40"/>
      <c r="C1470" s="41"/>
      <c r="D1470" s="232" t="s">
        <v>166</v>
      </c>
      <c r="E1470" s="41"/>
      <c r="F1470" s="233" t="s">
        <v>2165</v>
      </c>
      <c r="G1470" s="41"/>
      <c r="H1470" s="41"/>
      <c r="I1470" s="234"/>
      <c r="J1470" s="41"/>
      <c r="K1470" s="41"/>
      <c r="L1470" s="45"/>
      <c r="M1470" s="235"/>
      <c r="N1470" s="236"/>
      <c r="O1470" s="92"/>
      <c r="P1470" s="92"/>
      <c r="Q1470" s="92"/>
      <c r="R1470" s="92"/>
      <c r="S1470" s="92"/>
      <c r="T1470" s="93"/>
      <c r="U1470" s="39"/>
      <c r="V1470" s="39"/>
      <c r="W1470" s="39"/>
      <c r="X1470" s="39"/>
      <c r="Y1470" s="39"/>
      <c r="Z1470" s="39"/>
      <c r="AA1470" s="39"/>
      <c r="AB1470" s="39"/>
      <c r="AC1470" s="39"/>
      <c r="AD1470" s="39"/>
      <c r="AE1470" s="39"/>
      <c r="AT1470" s="18" t="s">
        <v>166</v>
      </c>
      <c r="AU1470" s="18" t="s">
        <v>164</v>
      </c>
    </row>
    <row r="1471" s="2" customFormat="1">
      <c r="A1471" s="39"/>
      <c r="B1471" s="40"/>
      <c r="C1471" s="41"/>
      <c r="D1471" s="237" t="s">
        <v>168</v>
      </c>
      <c r="E1471" s="41"/>
      <c r="F1471" s="238" t="s">
        <v>2169</v>
      </c>
      <c r="G1471" s="41"/>
      <c r="H1471" s="41"/>
      <c r="I1471" s="234"/>
      <c r="J1471" s="41"/>
      <c r="K1471" s="41"/>
      <c r="L1471" s="45"/>
      <c r="M1471" s="235"/>
      <c r="N1471" s="236"/>
      <c r="O1471" s="92"/>
      <c r="P1471" s="92"/>
      <c r="Q1471" s="92"/>
      <c r="R1471" s="92"/>
      <c r="S1471" s="92"/>
      <c r="T1471" s="93"/>
      <c r="U1471" s="39"/>
      <c r="V1471" s="39"/>
      <c r="W1471" s="39"/>
      <c r="X1471" s="39"/>
      <c r="Y1471" s="39"/>
      <c r="Z1471" s="39"/>
      <c r="AA1471" s="39"/>
      <c r="AB1471" s="39"/>
      <c r="AC1471" s="39"/>
      <c r="AD1471" s="39"/>
      <c r="AE1471" s="39"/>
      <c r="AT1471" s="18" t="s">
        <v>168</v>
      </c>
      <c r="AU1471" s="18" t="s">
        <v>164</v>
      </c>
    </row>
    <row r="1472" s="12" customFormat="1" ht="22.8" customHeight="1">
      <c r="A1472" s="12"/>
      <c r="B1472" s="203"/>
      <c r="C1472" s="204"/>
      <c r="D1472" s="205" t="s">
        <v>75</v>
      </c>
      <c r="E1472" s="217" t="s">
        <v>2170</v>
      </c>
      <c r="F1472" s="217" t="s">
        <v>2171</v>
      </c>
      <c r="G1472" s="204"/>
      <c r="H1472" s="204"/>
      <c r="I1472" s="207"/>
      <c r="J1472" s="218">
        <f>BK1472</f>
        <v>0</v>
      </c>
      <c r="K1472" s="204"/>
      <c r="L1472" s="209"/>
      <c r="M1472" s="210"/>
      <c r="N1472" s="211"/>
      <c r="O1472" s="211"/>
      <c r="P1472" s="212">
        <f>SUM(P1473:P1475)</f>
        <v>0</v>
      </c>
      <c r="Q1472" s="211"/>
      <c r="R1472" s="212">
        <f>SUM(R1473:R1475)</f>
        <v>0</v>
      </c>
      <c r="S1472" s="211"/>
      <c r="T1472" s="213">
        <f>SUM(T1473:T1475)</f>
        <v>0</v>
      </c>
      <c r="U1472" s="12"/>
      <c r="V1472" s="12"/>
      <c r="W1472" s="12"/>
      <c r="X1472" s="12"/>
      <c r="Y1472" s="12"/>
      <c r="Z1472" s="12"/>
      <c r="AA1472" s="12"/>
      <c r="AB1472" s="12"/>
      <c r="AC1472" s="12"/>
      <c r="AD1472" s="12"/>
      <c r="AE1472" s="12"/>
      <c r="AR1472" s="214" t="s">
        <v>196</v>
      </c>
      <c r="AT1472" s="215" t="s">
        <v>75</v>
      </c>
      <c r="AU1472" s="215" t="s">
        <v>84</v>
      </c>
      <c r="AY1472" s="214" t="s">
        <v>156</v>
      </c>
      <c r="BK1472" s="216">
        <f>SUM(BK1473:BK1475)</f>
        <v>0</v>
      </c>
    </row>
    <row r="1473" s="2" customFormat="1" ht="16.5" customHeight="1">
      <c r="A1473" s="39"/>
      <c r="B1473" s="40"/>
      <c r="C1473" s="219" t="s">
        <v>2172</v>
      </c>
      <c r="D1473" s="219" t="s">
        <v>158</v>
      </c>
      <c r="E1473" s="220" t="s">
        <v>2173</v>
      </c>
      <c r="F1473" s="221" t="s">
        <v>2174</v>
      </c>
      <c r="G1473" s="222" t="s">
        <v>2160</v>
      </c>
      <c r="H1473" s="223">
        <v>1</v>
      </c>
      <c r="I1473" s="224"/>
      <c r="J1473" s="225">
        <f>ROUND(I1473*H1473,2)</f>
        <v>0</v>
      </c>
      <c r="K1473" s="221" t="s">
        <v>162</v>
      </c>
      <c r="L1473" s="45"/>
      <c r="M1473" s="226" t="s">
        <v>1</v>
      </c>
      <c r="N1473" s="227" t="s">
        <v>42</v>
      </c>
      <c r="O1473" s="92"/>
      <c r="P1473" s="228">
        <f>O1473*H1473</f>
        <v>0</v>
      </c>
      <c r="Q1473" s="228">
        <v>0</v>
      </c>
      <c r="R1473" s="228">
        <f>Q1473*H1473</f>
        <v>0</v>
      </c>
      <c r="S1473" s="228">
        <v>0</v>
      </c>
      <c r="T1473" s="229">
        <f>S1473*H1473</f>
        <v>0</v>
      </c>
      <c r="U1473" s="39"/>
      <c r="V1473" s="39"/>
      <c r="W1473" s="39"/>
      <c r="X1473" s="39"/>
      <c r="Y1473" s="39"/>
      <c r="Z1473" s="39"/>
      <c r="AA1473" s="39"/>
      <c r="AB1473" s="39"/>
      <c r="AC1473" s="39"/>
      <c r="AD1473" s="39"/>
      <c r="AE1473" s="39"/>
      <c r="AR1473" s="230" t="s">
        <v>2161</v>
      </c>
      <c r="AT1473" s="230" t="s">
        <v>158</v>
      </c>
      <c r="AU1473" s="230" t="s">
        <v>164</v>
      </c>
      <c r="AY1473" s="18" t="s">
        <v>156</v>
      </c>
      <c r="BE1473" s="231">
        <f>IF(N1473="základní",J1473,0)</f>
        <v>0</v>
      </c>
      <c r="BF1473" s="231">
        <f>IF(N1473="snížená",J1473,0)</f>
        <v>0</v>
      </c>
      <c r="BG1473" s="231">
        <f>IF(N1473="zákl. přenesená",J1473,0)</f>
        <v>0</v>
      </c>
      <c r="BH1473" s="231">
        <f>IF(N1473="sníž. přenesená",J1473,0)</f>
        <v>0</v>
      </c>
      <c r="BI1473" s="231">
        <f>IF(N1473="nulová",J1473,0)</f>
        <v>0</v>
      </c>
      <c r="BJ1473" s="18" t="s">
        <v>164</v>
      </c>
      <c r="BK1473" s="231">
        <f>ROUND(I1473*H1473,2)</f>
        <v>0</v>
      </c>
      <c r="BL1473" s="18" t="s">
        <v>2161</v>
      </c>
      <c r="BM1473" s="230" t="s">
        <v>2175</v>
      </c>
    </row>
    <row r="1474" s="2" customFormat="1">
      <c r="A1474" s="39"/>
      <c r="B1474" s="40"/>
      <c r="C1474" s="41"/>
      <c r="D1474" s="232" t="s">
        <v>166</v>
      </c>
      <c r="E1474" s="41"/>
      <c r="F1474" s="233" t="s">
        <v>2174</v>
      </c>
      <c r="G1474" s="41"/>
      <c r="H1474" s="41"/>
      <c r="I1474" s="234"/>
      <c r="J1474" s="41"/>
      <c r="K1474" s="41"/>
      <c r="L1474" s="45"/>
      <c r="M1474" s="235"/>
      <c r="N1474" s="236"/>
      <c r="O1474" s="92"/>
      <c r="P1474" s="92"/>
      <c r="Q1474" s="92"/>
      <c r="R1474" s="92"/>
      <c r="S1474" s="92"/>
      <c r="T1474" s="93"/>
      <c r="U1474" s="39"/>
      <c r="V1474" s="39"/>
      <c r="W1474" s="39"/>
      <c r="X1474" s="39"/>
      <c r="Y1474" s="39"/>
      <c r="Z1474" s="39"/>
      <c r="AA1474" s="39"/>
      <c r="AB1474" s="39"/>
      <c r="AC1474" s="39"/>
      <c r="AD1474" s="39"/>
      <c r="AE1474" s="39"/>
      <c r="AT1474" s="18" t="s">
        <v>166</v>
      </c>
      <c r="AU1474" s="18" t="s">
        <v>164</v>
      </c>
    </row>
    <row r="1475" s="2" customFormat="1">
      <c r="A1475" s="39"/>
      <c r="B1475" s="40"/>
      <c r="C1475" s="41"/>
      <c r="D1475" s="237" t="s">
        <v>168</v>
      </c>
      <c r="E1475" s="41"/>
      <c r="F1475" s="238" t="s">
        <v>2176</v>
      </c>
      <c r="G1475" s="41"/>
      <c r="H1475" s="41"/>
      <c r="I1475" s="234"/>
      <c r="J1475" s="41"/>
      <c r="K1475" s="41"/>
      <c r="L1475" s="45"/>
      <c r="M1475" s="235"/>
      <c r="N1475" s="236"/>
      <c r="O1475" s="92"/>
      <c r="P1475" s="92"/>
      <c r="Q1475" s="92"/>
      <c r="R1475" s="92"/>
      <c r="S1475" s="92"/>
      <c r="T1475" s="93"/>
      <c r="U1475" s="39"/>
      <c r="V1475" s="39"/>
      <c r="W1475" s="39"/>
      <c r="X1475" s="39"/>
      <c r="Y1475" s="39"/>
      <c r="Z1475" s="39"/>
      <c r="AA1475" s="39"/>
      <c r="AB1475" s="39"/>
      <c r="AC1475" s="39"/>
      <c r="AD1475" s="39"/>
      <c r="AE1475" s="39"/>
      <c r="AT1475" s="18" t="s">
        <v>168</v>
      </c>
      <c r="AU1475" s="18" t="s">
        <v>164</v>
      </c>
    </row>
    <row r="1476" s="12" customFormat="1" ht="22.8" customHeight="1">
      <c r="A1476" s="12"/>
      <c r="B1476" s="203"/>
      <c r="C1476" s="204"/>
      <c r="D1476" s="205" t="s">
        <v>75</v>
      </c>
      <c r="E1476" s="217" t="s">
        <v>2177</v>
      </c>
      <c r="F1476" s="217" t="s">
        <v>2178</v>
      </c>
      <c r="G1476" s="204"/>
      <c r="H1476" s="204"/>
      <c r="I1476" s="207"/>
      <c r="J1476" s="218">
        <f>BK1476</f>
        <v>0</v>
      </c>
      <c r="K1476" s="204"/>
      <c r="L1476" s="209"/>
      <c r="M1476" s="210"/>
      <c r="N1476" s="211"/>
      <c r="O1476" s="211"/>
      <c r="P1476" s="212">
        <f>SUM(P1477:P1479)</f>
        <v>0</v>
      </c>
      <c r="Q1476" s="211"/>
      <c r="R1476" s="212">
        <f>SUM(R1477:R1479)</f>
        <v>0</v>
      </c>
      <c r="S1476" s="211"/>
      <c r="T1476" s="213">
        <f>SUM(T1477:T1479)</f>
        <v>0</v>
      </c>
      <c r="U1476" s="12"/>
      <c r="V1476" s="12"/>
      <c r="W1476" s="12"/>
      <c r="X1476" s="12"/>
      <c r="Y1476" s="12"/>
      <c r="Z1476" s="12"/>
      <c r="AA1476" s="12"/>
      <c r="AB1476" s="12"/>
      <c r="AC1476" s="12"/>
      <c r="AD1476" s="12"/>
      <c r="AE1476" s="12"/>
      <c r="AR1476" s="214" t="s">
        <v>196</v>
      </c>
      <c r="AT1476" s="215" t="s">
        <v>75</v>
      </c>
      <c r="AU1476" s="215" t="s">
        <v>84</v>
      </c>
      <c r="AY1476" s="214" t="s">
        <v>156</v>
      </c>
      <c r="BK1476" s="216">
        <f>SUM(BK1477:BK1479)</f>
        <v>0</v>
      </c>
    </row>
    <row r="1477" s="2" customFormat="1" ht="21.75" customHeight="1">
      <c r="A1477" s="39"/>
      <c r="B1477" s="40"/>
      <c r="C1477" s="219" t="s">
        <v>2179</v>
      </c>
      <c r="D1477" s="219" t="s">
        <v>158</v>
      </c>
      <c r="E1477" s="220" t="s">
        <v>2180</v>
      </c>
      <c r="F1477" s="221" t="s">
        <v>2181</v>
      </c>
      <c r="G1477" s="222" t="s">
        <v>2160</v>
      </c>
      <c r="H1477" s="223">
        <v>1</v>
      </c>
      <c r="I1477" s="224"/>
      <c r="J1477" s="225">
        <f>ROUND(I1477*H1477,2)</f>
        <v>0</v>
      </c>
      <c r="K1477" s="221" t="s">
        <v>162</v>
      </c>
      <c r="L1477" s="45"/>
      <c r="M1477" s="226" t="s">
        <v>1</v>
      </c>
      <c r="N1477" s="227" t="s">
        <v>42</v>
      </c>
      <c r="O1477" s="92"/>
      <c r="P1477" s="228">
        <f>O1477*H1477</f>
        <v>0</v>
      </c>
      <c r="Q1477" s="228">
        <v>0</v>
      </c>
      <c r="R1477" s="228">
        <f>Q1477*H1477</f>
        <v>0</v>
      </c>
      <c r="S1477" s="228">
        <v>0</v>
      </c>
      <c r="T1477" s="229">
        <f>S1477*H1477</f>
        <v>0</v>
      </c>
      <c r="U1477" s="39"/>
      <c r="V1477" s="39"/>
      <c r="W1477" s="39"/>
      <c r="X1477" s="39"/>
      <c r="Y1477" s="39"/>
      <c r="Z1477" s="39"/>
      <c r="AA1477" s="39"/>
      <c r="AB1477" s="39"/>
      <c r="AC1477" s="39"/>
      <c r="AD1477" s="39"/>
      <c r="AE1477" s="39"/>
      <c r="AR1477" s="230" t="s">
        <v>2161</v>
      </c>
      <c r="AT1477" s="230" t="s">
        <v>158</v>
      </c>
      <c r="AU1477" s="230" t="s">
        <v>164</v>
      </c>
      <c r="AY1477" s="18" t="s">
        <v>156</v>
      </c>
      <c r="BE1477" s="231">
        <f>IF(N1477="základní",J1477,0)</f>
        <v>0</v>
      </c>
      <c r="BF1477" s="231">
        <f>IF(N1477="snížená",J1477,0)</f>
        <v>0</v>
      </c>
      <c r="BG1477" s="231">
        <f>IF(N1477="zákl. přenesená",J1477,0)</f>
        <v>0</v>
      </c>
      <c r="BH1477" s="231">
        <f>IF(N1477="sníž. přenesená",J1477,0)</f>
        <v>0</v>
      </c>
      <c r="BI1477" s="231">
        <f>IF(N1477="nulová",J1477,0)</f>
        <v>0</v>
      </c>
      <c r="BJ1477" s="18" t="s">
        <v>164</v>
      </c>
      <c r="BK1477" s="231">
        <f>ROUND(I1477*H1477,2)</f>
        <v>0</v>
      </c>
      <c r="BL1477" s="18" t="s">
        <v>2161</v>
      </c>
      <c r="BM1477" s="230" t="s">
        <v>2182</v>
      </c>
    </row>
    <row r="1478" s="2" customFormat="1">
      <c r="A1478" s="39"/>
      <c r="B1478" s="40"/>
      <c r="C1478" s="41"/>
      <c r="D1478" s="232" t="s">
        <v>166</v>
      </c>
      <c r="E1478" s="41"/>
      <c r="F1478" s="233" t="s">
        <v>2181</v>
      </c>
      <c r="G1478" s="41"/>
      <c r="H1478" s="41"/>
      <c r="I1478" s="234"/>
      <c r="J1478" s="41"/>
      <c r="K1478" s="41"/>
      <c r="L1478" s="45"/>
      <c r="M1478" s="235"/>
      <c r="N1478" s="236"/>
      <c r="O1478" s="92"/>
      <c r="P1478" s="92"/>
      <c r="Q1478" s="92"/>
      <c r="R1478" s="92"/>
      <c r="S1478" s="92"/>
      <c r="T1478" s="93"/>
      <c r="U1478" s="39"/>
      <c r="V1478" s="39"/>
      <c r="W1478" s="39"/>
      <c r="X1478" s="39"/>
      <c r="Y1478" s="39"/>
      <c r="Z1478" s="39"/>
      <c r="AA1478" s="39"/>
      <c r="AB1478" s="39"/>
      <c r="AC1478" s="39"/>
      <c r="AD1478" s="39"/>
      <c r="AE1478" s="39"/>
      <c r="AT1478" s="18" t="s">
        <v>166</v>
      </c>
      <c r="AU1478" s="18" t="s">
        <v>164</v>
      </c>
    </row>
    <row r="1479" s="2" customFormat="1">
      <c r="A1479" s="39"/>
      <c r="B1479" s="40"/>
      <c r="C1479" s="41"/>
      <c r="D1479" s="237" t="s">
        <v>168</v>
      </c>
      <c r="E1479" s="41"/>
      <c r="F1479" s="238" t="s">
        <v>2183</v>
      </c>
      <c r="G1479" s="41"/>
      <c r="H1479" s="41"/>
      <c r="I1479" s="234"/>
      <c r="J1479" s="41"/>
      <c r="K1479" s="41"/>
      <c r="L1479" s="45"/>
      <c r="M1479" s="293"/>
      <c r="N1479" s="294"/>
      <c r="O1479" s="295"/>
      <c r="P1479" s="295"/>
      <c r="Q1479" s="295"/>
      <c r="R1479" s="295"/>
      <c r="S1479" s="295"/>
      <c r="T1479" s="296"/>
      <c r="U1479" s="39"/>
      <c r="V1479" s="39"/>
      <c r="W1479" s="39"/>
      <c r="X1479" s="39"/>
      <c r="Y1479" s="39"/>
      <c r="Z1479" s="39"/>
      <c r="AA1479" s="39"/>
      <c r="AB1479" s="39"/>
      <c r="AC1479" s="39"/>
      <c r="AD1479" s="39"/>
      <c r="AE1479" s="39"/>
      <c r="AT1479" s="18" t="s">
        <v>168</v>
      </c>
      <c r="AU1479" s="18" t="s">
        <v>164</v>
      </c>
    </row>
    <row r="1480" s="2" customFormat="1" ht="6.96" customHeight="1">
      <c r="A1480" s="39"/>
      <c r="B1480" s="67"/>
      <c r="C1480" s="68"/>
      <c r="D1480" s="68"/>
      <c r="E1480" s="68"/>
      <c r="F1480" s="68"/>
      <c r="G1480" s="68"/>
      <c r="H1480" s="68"/>
      <c r="I1480" s="68"/>
      <c r="J1480" s="68"/>
      <c r="K1480" s="68"/>
      <c r="L1480" s="45"/>
      <c r="M1480" s="39"/>
      <c r="O1480" s="39"/>
      <c r="P1480" s="39"/>
      <c r="Q1480" s="39"/>
      <c r="R1480" s="39"/>
      <c r="S1480" s="39"/>
      <c r="T1480" s="39"/>
      <c r="U1480" s="39"/>
      <c r="V1480" s="39"/>
      <c r="W1480" s="39"/>
      <c r="X1480" s="39"/>
      <c r="Y1480" s="39"/>
      <c r="Z1480" s="39"/>
      <c r="AA1480" s="39"/>
      <c r="AB1480" s="39"/>
      <c r="AC1480" s="39"/>
      <c r="AD1480" s="39"/>
      <c r="AE1480" s="39"/>
    </row>
  </sheetData>
  <sheetProtection sheet="1" autoFilter="0" formatColumns="0" formatRows="0" objects="1" scenarios="1" spinCount="100000" saltValue="fJppin031j94C0PxFs5k84pTb5En1fKJQy/R+zFKEROw+S5gr1W3P9sXlLRKZ5j8kscnn+MwRciCt6vAnChVnw==" hashValue="vLps1m20HYjLf8lC3ItnSXJqKVQ/wx1gcWt2rz85XBrtDax54n+HFYhEvEPqcRrOluI6Wgsp07bRcI5xAmPX4Q==" algorithmName="SHA-512" password="CC35"/>
  <autoFilter ref="C153:K1479"/>
  <mergeCells count="9">
    <mergeCell ref="E7:H7"/>
    <mergeCell ref="E9:H9"/>
    <mergeCell ref="E18:H18"/>
    <mergeCell ref="E27:H27"/>
    <mergeCell ref="E85:H85"/>
    <mergeCell ref="E87:H87"/>
    <mergeCell ref="E144:H144"/>
    <mergeCell ref="E146:H146"/>
    <mergeCell ref="L2:V2"/>
  </mergeCells>
  <hyperlinks>
    <hyperlink ref="F159" r:id="rId1" display="https://podminky.urs.cz/item/CS_URS_2024_02/121151113"/>
    <hyperlink ref="F164" r:id="rId2" display="https://podminky.urs.cz/item/CS_URS_2024_02/122251104"/>
    <hyperlink ref="F169" r:id="rId3" display="https://podminky.urs.cz/item/CS_URS_2024_02/132254102"/>
    <hyperlink ref="F176" r:id="rId4" display="https://podminky.urs.cz/item/CS_URS_2024_02/162251102"/>
    <hyperlink ref="F182" r:id="rId5" display="https://podminky.urs.cz/item/CS_URS_2024_02/162751117"/>
    <hyperlink ref="F187" r:id="rId6" display="https://podminky.urs.cz/item/CS_URS_2024_02/162751119"/>
    <hyperlink ref="F191" r:id="rId7" display="https://podminky.urs.cz/item/CS_URS_2024_02/171201231"/>
    <hyperlink ref="F197" r:id="rId8" display="https://podminky.urs.cz/item/CS_URS_2024_02/171251201"/>
    <hyperlink ref="F200" r:id="rId9" display="https://podminky.urs.cz/item/CS_URS_2024_02/174151101"/>
    <hyperlink ref="F206" r:id="rId10" display="https://podminky.urs.cz/item/CS_URS_2024_02/175111101"/>
    <hyperlink ref="F214" r:id="rId11" display="https://podminky.urs.cz/item/CS_URS_2024_02/181912111"/>
    <hyperlink ref="F220" r:id="rId12" display="https://podminky.urs.cz/item/CS_URS_2024_02/212751102"/>
    <hyperlink ref="F225" r:id="rId13" display="https://podminky.urs.cz/item/CS_URS_2024_02/213141111"/>
    <hyperlink ref="F233" r:id="rId14" display="https://podminky.urs.cz/item/CS_URS_2024_02/218111114"/>
    <hyperlink ref="F236" r:id="rId15" display="https://podminky.urs.cz/item/CS_URS_2024_02/218121111"/>
    <hyperlink ref="F239" r:id="rId16" display="https://podminky.urs.cz/item/CS_URS_2024_02/219991214"/>
    <hyperlink ref="F249" r:id="rId17" display="https://podminky.urs.cz/item/CS_URS_2024_02/271532212"/>
    <hyperlink ref="F260" r:id="rId18" display="https://podminky.urs.cz/item/CS_URS_2024_02/273321511"/>
    <hyperlink ref="F265" r:id="rId19" display="https://podminky.urs.cz/item/CS_URS_2024_02/273351121"/>
    <hyperlink ref="F270" r:id="rId20" display="https://podminky.urs.cz/item/CS_URS_2024_02/273351122"/>
    <hyperlink ref="F273" r:id="rId21" display="https://podminky.urs.cz/item/CS_URS_2024_02/273362021"/>
    <hyperlink ref="F280" r:id="rId22" display="https://podminky.urs.cz/item/CS_URS_2024_02/274321511"/>
    <hyperlink ref="F286" r:id="rId23" display="https://podminky.urs.cz/item/CS_URS_2024_02/274351121"/>
    <hyperlink ref="F292" r:id="rId24" display="https://podminky.urs.cz/item/CS_URS_2024_02/274351122"/>
    <hyperlink ref="F295" r:id="rId25" display="https://podminky.urs.cz/item/CS_URS_2024_02/274361821"/>
    <hyperlink ref="F302" r:id="rId26" display="https://podminky.urs.cz/item/CS_URS_2024_02/274362021"/>
    <hyperlink ref="F309" r:id="rId27" display="https://podminky.urs.cz/item/CS_URS_2024_02/279113154"/>
    <hyperlink ref="F314" r:id="rId28" display="https://podminky.urs.cz/item/CS_URS_2024_02/279113155"/>
    <hyperlink ref="F320" r:id="rId29" display="https://podminky.urs.cz/item/CS_URS_2024_02/279361821"/>
    <hyperlink ref="F331" r:id="rId30" display="https://podminky.urs.cz/item/CS_URS_2024_02/311113154"/>
    <hyperlink ref="F336" r:id="rId31" display="https://podminky.urs.cz/item/CS_URS_2024_02/311113155"/>
    <hyperlink ref="F356" r:id="rId32" display="https://podminky.urs.cz/item/CS_URS_2024_02/311361821"/>
    <hyperlink ref="F394" r:id="rId33" display="https://podminky.urs.cz/item/CS_URS_2024_02/317941123"/>
    <hyperlink ref="F403" r:id="rId34" display="https://podminky.urs.cz/item/CS_URS_2024_02/317998115"/>
    <hyperlink ref="F411" r:id="rId35" display="https://podminky.urs.cz/item/CS_URS_2024_02/317998125"/>
    <hyperlink ref="F431" r:id="rId36" display="https://podminky.urs.cz/item/CS_URS_2024_02/342291121"/>
    <hyperlink ref="F439" r:id="rId37" display="https://podminky.urs.cz/item/CS_URS_2024_02/417321515"/>
    <hyperlink ref="F445" r:id="rId38" display="https://podminky.urs.cz/item/CS_URS_2024_02/417351115"/>
    <hyperlink ref="F451" r:id="rId39" display="https://podminky.urs.cz/item/CS_URS_2024_02/417351116"/>
    <hyperlink ref="F454" r:id="rId40" display="https://podminky.urs.cz/item/CS_URS_2024_02/417361821"/>
    <hyperlink ref="F466" r:id="rId41" display="https://podminky.urs.cz/item/CS_URS_2024_02/611131301"/>
    <hyperlink ref="F469" r:id="rId42" display="https://podminky.urs.cz/item/CS_URS_2024_02/611341321"/>
    <hyperlink ref="F472" r:id="rId43" display="https://podminky.urs.cz/item/CS_URS_2024_02/612131121"/>
    <hyperlink ref="F475" r:id="rId44" display="https://podminky.urs.cz/item/CS_URS_2024_02/612341321"/>
    <hyperlink ref="F495" r:id="rId45" display="https://podminky.urs.cz/item/CS_URS_2024_02/612345111"/>
    <hyperlink ref="F499" r:id="rId46" display="https://podminky.urs.cz/item/CS_URS_2024_02/619991001"/>
    <hyperlink ref="F504" r:id="rId47" display="https://podminky.urs.cz/item/CS_URS_2024_02/619991005"/>
    <hyperlink ref="F510" r:id="rId48" display="https://podminky.urs.cz/item/CS_URS_2024_02/621221021"/>
    <hyperlink ref="F519" r:id="rId49" display="https://podminky.urs.cz/item/CS_URS_2024_02/622143003"/>
    <hyperlink ref="F536" r:id="rId50" display="https://podminky.urs.cz/item/CS_URS_2024_02/622143004"/>
    <hyperlink ref="F552" r:id="rId51" display="https://podminky.urs.cz/item/CS_URS_2024_02/622211021"/>
    <hyperlink ref="F563" r:id="rId52" display="https://podminky.urs.cz/item/CS_URS_2024_02/622131301"/>
    <hyperlink ref="F572" r:id="rId53" display="https://podminky.urs.cz/item/CS_URS_2024_02/622321321"/>
    <hyperlink ref="F581" r:id="rId54" display="https://podminky.urs.cz/item/CS_URS_2024_02/622135011"/>
    <hyperlink ref="F590" r:id="rId55" display="https://podminky.urs.cz/item/CS_URS_2024_02/622151031"/>
    <hyperlink ref="F601" r:id="rId56" display="https://podminky.urs.cz/item/CS_URS_2024_02/629135102"/>
    <hyperlink ref="F607" r:id="rId57" display="https://podminky.urs.cz/item/CS_URS_2024_02/629991011"/>
    <hyperlink ref="F614" r:id="rId58" display="https://podminky.urs.cz/item/CS_URS_2024_02/631311115"/>
    <hyperlink ref="F620" r:id="rId59" display="https://podminky.urs.cz/item/CS_URS_2024_02/631319171"/>
    <hyperlink ref="F623" r:id="rId60" display="https://podminky.urs.cz/item/CS_URS_2024_02/631362021"/>
    <hyperlink ref="F630" r:id="rId61" display="https://podminky.urs.cz/item/CS_URS_2024_02/632481213"/>
    <hyperlink ref="F637" r:id="rId62" display="https://podminky.urs.cz/item/CS_URS_2024_02/634112113"/>
    <hyperlink ref="F656" r:id="rId63" display="https://podminky.urs.cz/item/CS_URS_2024_02/636311111"/>
    <hyperlink ref="F662" r:id="rId64" display="https://podminky.urs.cz/item/CS_URS_2024_02/637211124"/>
    <hyperlink ref="F668" r:id="rId65" display="https://podminky.urs.cz/item/CS_URS_2024_02/916331112"/>
    <hyperlink ref="F676" r:id="rId66" display="https://podminky.urs.cz/item/CS_URS_2024_02/941211111"/>
    <hyperlink ref="F684" r:id="rId67" display="https://podminky.urs.cz/item/CS_URS_2024_02/941211211"/>
    <hyperlink ref="F689" r:id="rId68" display="https://podminky.urs.cz/item/CS_URS_2024_02/941211811"/>
    <hyperlink ref="F692" r:id="rId69" display="https://podminky.urs.cz/item/CS_URS_2024_02/949101111"/>
    <hyperlink ref="F698" r:id="rId70" display="https://podminky.urs.cz/item/CS_URS_2024_02/952901111"/>
    <hyperlink ref="F703" r:id="rId71" display="https://podminky.urs.cz/item/CS_URS_2024_02/993111111"/>
    <hyperlink ref="F706" r:id="rId72" display="https://podminky.urs.cz/item/CS_URS_2024_02/993111119"/>
    <hyperlink ref="F711" r:id="rId73" display="https://podminky.urs.cz/item/CS_URS_2024_02/997013211"/>
    <hyperlink ref="F715" r:id="rId74" display="https://podminky.urs.cz/item/CS_URS_2024_02/997013501"/>
    <hyperlink ref="F718" r:id="rId75" display="https://podminky.urs.cz/item/CS_URS_2024_02/997013509"/>
    <hyperlink ref="F722" r:id="rId76" display="https://podminky.urs.cz/item/CS_URS_2024_02/997013871"/>
    <hyperlink ref="F726" r:id="rId77" display="https://podminky.urs.cz/item/CS_URS_2024_02/998011001"/>
    <hyperlink ref="F731" r:id="rId78" display="https://podminky.urs.cz/item/CS_URS_2024_02/711111001"/>
    <hyperlink ref="F736" r:id="rId79" display="https://podminky.urs.cz/item/CS_URS_2024_02/711112001"/>
    <hyperlink ref="F744" r:id="rId80" display="https://podminky.urs.cz/item/CS_URS_2024_02/711141559"/>
    <hyperlink ref="F751" r:id="rId81" display="https://podminky.urs.cz/item/CS_URS_2024_02/711142559"/>
    <hyperlink ref="F765" r:id="rId82" display="https://podminky.urs.cz/item/CS_URS_2024_02/711161222"/>
    <hyperlink ref="F773" r:id="rId83" display="https://podminky.urs.cz/item/CS_URS_2024_02/711161384"/>
    <hyperlink ref="F781" r:id="rId84" display="https://podminky.urs.cz/item/CS_URS_2024_02/998711312"/>
    <hyperlink ref="F785" r:id="rId85" display="https://podminky.urs.cz/item/CS_URS_2024_02/713121111"/>
    <hyperlink ref="F793" r:id="rId86" display="https://podminky.urs.cz/item/CS_URS_2024_02/713121121"/>
    <hyperlink ref="F805" r:id="rId87" display="https://podminky.urs.cz/item/CS_URS_2024_02/998713312"/>
    <hyperlink ref="F813" r:id="rId88" display="https://podminky.urs.cz/item/CS_URS_2024_02/721174004"/>
    <hyperlink ref="F826" r:id="rId89" display="https://podminky.urs.cz/item/CS_URS_2024_02/721194104"/>
    <hyperlink ref="F829" r:id="rId90" display="https://podminky.urs.cz/item/CS_URS_2024_02/721194105"/>
    <hyperlink ref="F832" r:id="rId91" display="https://podminky.urs.cz/item/CS_URS_2024_02/721194109"/>
    <hyperlink ref="F835" r:id="rId92" display="https://podminky.urs.cz/item/CS_URS_2024_02/721290111"/>
    <hyperlink ref="F838" r:id="rId93" display="https://podminky.urs.cz/item/CS_URS_2024_02/998721311"/>
    <hyperlink ref="F842" r:id="rId94" display="https://podminky.urs.cz/item/CS_URS_2024_02/722174003"/>
    <hyperlink ref="F847" r:id="rId95" display="https://podminky.urs.cz/item/CS_URS_2024_02/722181212"/>
    <hyperlink ref="F850" r:id="rId96" display="https://podminky.urs.cz/item/CS_URS_2024_02/722190401"/>
    <hyperlink ref="F853" r:id="rId97" display="https://podminky.urs.cz/item/CS_URS_2024_02/722290234"/>
    <hyperlink ref="F856" r:id="rId98" display="https://podminky.urs.cz/item/CS_URS_2024_02/722290246"/>
    <hyperlink ref="F859" r:id="rId99" display="https://podminky.urs.cz/item/CS_URS_2024_02/998722311"/>
    <hyperlink ref="F863" r:id="rId100" display="https://podminky.urs.cz/item/CS_URS_2024_02/725119125"/>
    <hyperlink ref="F868" r:id="rId101" display="https://podminky.urs.cz/item/CS_URS_2024_02/725119131"/>
    <hyperlink ref="F873" r:id="rId102" display="https://podminky.urs.cz/item/CS_URS_2024_02/725219102"/>
    <hyperlink ref="F880" r:id="rId103" display="https://podminky.urs.cz/item/CS_URS_2024_02/725239101"/>
    <hyperlink ref="F885" r:id="rId104" display="https://podminky.urs.cz/item/CS_URS_2024_02/725241901"/>
    <hyperlink ref="F892" r:id="rId105" display="https://podminky.urs.cz/item/CS_URS_2024_02/725244906"/>
    <hyperlink ref="F897" r:id="rId106" display="https://podminky.urs.cz/item/CS_URS_2024_02/725244907"/>
    <hyperlink ref="F902" r:id="rId107" display="https://podminky.urs.cz/item/CS_URS_2024_02/725539304"/>
    <hyperlink ref="F907" r:id="rId108" display="https://podminky.urs.cz/item/CS_URS_2024_02/725813111"/>
    <hyperlink ref="F910" r:id="rId109" display="https://podminky.urs.cz/item/CS_URS_2024_02/725813112"/>
    <hyperlink ref="F913" r:id="rId110" display="https://podminky.urs.cz/item/CS_URS_2024_02/725829121"/>
    <hyperlink ref="F918" r:id="rId111" display="https://podminky.urs.cz/item/CS_URS_2024_02/725829141"/>
    <hyperlink ref="F923" r:id="rId112" display="https://podminky.urs.cz/item/CS_URS_2024_02/725849412"/>
    <hyperlink ref="F928" r:id="rId113" display="https://podminky.urs.cz/item/CS_URS_2024_02/725851325"/>
    <hyperlink ref="F931" r:id="rId114" display="https://podminky.urs.cz/item/CS_URS_2024_02/725861301"/>
    <hyperlink ref="F934" r:id="rId115" display="https://podminky.urs.cz/item/CS_URS_2024_02/725863311"/>
    <hyperlink ref="F937" r:id="rId116" display="https://podminky.urs.cz/item/CS_URS_2024_02/725865311"/>
    <hyperlink ref="F940" r:id="rId117" display="https://podminky.urs.cz/item/CS_URS_2024_02/998725311"/>
    <hyperlink ref="F944" r:id="rId118" display="https://podminky.urs.cz/item/CS_URS_2024_02/726111011"/>
    <hyperlink ref="F947" r:id="rId119" display="https://podminky.urs.cz/item/CS_URS_2024_02/726111031"/>
    <hyperlink ref="F953" r:id="rId120" display="https://podminky.urs.cz/item/CS_URS_2024_02/732522021"/>
    <hyperlink ref="F956" r:id="rId121" display="https://podminky.urs.cz/item/CS_URS_2024_02/732522131"/>
    <hyperlink ref="F961" r:id="rId122" display="https://podminky.urs.cz/item/CS_URS_2024_02/998732312"/>
    <hyperlink ref="F965" r:id="rId123" display="https://podminky.urs.cz/item/CS_URS_2024_02/733222303"/>
    <hyperlink ref="F968" r:id="rId124" display="https://podminky.urs.cz/item/CS_URS_2024_02/733222304"/>
    <hyperlink ref="F971" r:id="rId125" display="https://podminky.urs.cz/item/CS_URS_2024_02/733223105"/>
    <hyperlink ref="F974" r:id="rId126" display="https://podminky.urs.cz/item/CS_URS_2024_02/733811251"/>
    <hyperlink ref="F977" r:id="rId127" display="https://podminky.urs.cz/item/CS_URS_2024_02/733811252"/>
    <hyperlink ref="F980" r:id="rId128" display="https://podminky.urs.cz/item/CS_URS_2024_02/998733312"/>
    <hyperlink ref="F988" r:id="rId129" display="https://podminky.urs.cz/item/CS_URS_2024_02/998735312"/>
    <hyperlink ref="F994" r:id="rId130" display="https://podminky.urs.cz/item/CS_URS_2024_02/736111132"/>
    <hyperlink ref="F998" r:id="rId131" display="https://podminky.urs.cz/item/CS_URS_2024_02/761661011"/>
    <hyperlink ref="F1005" r:id="rId132" display="https://podminky.urs.cz/item/CS_URS_2024_02/998761312"/>
    <hyperlink ref="F1009" r:id="rId133" display="https://podminky.urs.cz/item/CS_URS_2024_02/762083111"/>
    <hyperlink ref="F1012" r:id="rId134" display="https://podminky.urs.cz/item/CS_URS_2024_02/762342511"/>
    <hyperlink ref="F1015" r:id="rId135" display="https://podminky.urs.cz/item/CS_URS_2024_02/762342214"/>
    <hyperlink ref="F1024" r:id="rId136" display="https://podminky.urs.cz/item/CS_URS_2024_02/762431013"/>
    <hyperlink ref="F1032" r:id="rId137" display="https://podminky.urs.cz/item/CS_URS_2024_02/762841310"/>
    <hyperlink ref="F1040" r:id="rId138" display="https://podminky.urs.cz/item/CS_URS_2024_02/998762312"/>
    <hyperlink ref="F1044" r:id="rId139" display="https://podminky.urs.cz/item/CS_URS_2024_02/763131432"/>
    <hyperlink ref="F1049" r:id="rId140" display="https://podminky.urs.cz/item/CS_URS_2024_02/763131471"/>
    <hyperlink ref="F1054" r:id="rId141" display="https://podminky.urs.cz/item/CS_URS_2024_02/763131613"/>
    <hyperlink ref="F1061" r:id="rId142" display="https://podminky.urs.cz/item/CS_URS_2024_02/763131714"/>
    <hyperlink ref="F1064" r:id="rId143" display="https://podminky.urs.cz/item/CS_URS_2024_02/763131751"/>
    <hyperlink ref="F1072" r:id="rId144" display="https://podminky.urs.cz/item/CS_URS_2024_02/763131752"/>
    <hyperlink ref="F1092" r:id="rId145" display="https://podminky.urs.cz/item/CS_URS_2024_02/998763512"/>
    <hyperlink ref="F1096" r:id="rId146" display="https://podminky.urs.cz/item/CS_URS_2024_02/764203152"/>
    <hyperlink ref="F1101" r:id="rId147" display="https://podminky.urs.cz/item/CS_URS_2024_02/764206105"/>
    <hyperlink ref="F1108" r:id="rId148" display="https://podminky.urs.cz/item/CS_URS_2024_02/764511602"/>
    <hyperlink ref="F1113" r:id="rId149" display="https://podminky.urs.cz/item/CS_URS_2024_02/764511642"/>
    <hyperlink ref="F1116" r:id="rId150" display="https://podminky.urs.cz/item/CS_URS_2024_02/764518622"/>
    <hyperlink ref="F1121" r:id="rId151" display="https://podminky.urs.cz/item/CS_URS_2024_02/998764312"/>
    <hyperlink ref="F1134" r:id="rId152" display="https://podminky.urs.cz/item/CS_URS_2024_02/765113212"/>
    <hyperlink ref="F1141" r:id="rId153" display="https://podminky.urs.cz/item/CS_URS_2024_02/765115351"/>
    <hyperlink ref="F1146" r:id="rId154" display="https://podminky.urs.cz/item/CS_URS_2024_02/765115352"/>
    <hyperlink ref="F1151" r:id="rId155" display="https://podminky.urs.cz/item/CS_URS_2024_02/765191013"/>
    <hyperlink ref="F1157" r:id="rId156" display="https://podminky.urs.cz/item/CS_URS_2024_02/998765312"/>
    <hyperlink ref="F1161" r:id="rId157" display="https://podminky.urs.cz/item/CS_URS_2024_02/766231113"/>
    <hyperlink ref="F1166" r:id="rId158" display="https://podminky.urs.cz/item/CS_URS_2024_02/766622132"/>
    <hyperlink ref="F1187" r:id="rId159" display="https://podminky.urs.cz/item/CS_URS_2024_02/766660171"/>
    <hyperlink ref="F1203" r:id="rId160" display="https://podminky.urs.cz/item/CS_URS_2024_02/766660172"/>
    <hyperlink ref="F1211" r:id="rId161" display="https://podminky.urs.cz/item/CS_URS_2024_02/766660431"/>
    <hyperlink ref="F1216" r:id="rId162" display="https://podminky.urs.cz/item/CS_URS_2024_02/766660729"/>
    <hyperlink ref="F1221" r:id="rId163" display="https://podminky.urs.cz/item/CS_URS_2024_02/766660730"/>
    <hyperlink ref="F1226" r:id="rId164" display="https://podminky.urs.cz/item/CS_URS_2024_02/766682111"/>
    <hyperlink ref="F1231" r:id="rId165" display="https://podminky.urs.cz/item/CS_URS_2024_02/766694116"/>
    <hyperlink ref="F1243" r:id="rId166" display="https://podminky.urs.cz/item/CS_URS_2024_02/998766312"/>
    <hyperlink ref="F1247" r:id="rId167" display="https://podminky.urs.cz/item/CS_URS_2024_02/767651112"/>
    <hyperlink ref="F1252" r:id="rId168" display="https://podminky.urs.cz/item/CS_URS_2024_02/767651126"/>
    <hyperlink ref="F1257" r:id="rId169" display="https://podminky.urs.cz/item/CS_URS_2024_02/998767312"/>
    <hyperlink ref="F1261" r:id="rId170" display="https://podminky.urs.cz/item/CS_URS_2024_02/771121011"/>
    <hyperlink ref="F1264" r:id="rId171" display="https://podminky.urs.cz/item/CS_URS_2024_02/771151011"/>
    <hyperlink ref="F1267" r:id="rId172" display="https://podminky.urs.cz/item/CS_URS_2024_02/771161021"/>
    <hyperlink ref="F1275" r:id="rId173" display="https://podminky.urs.cz/item/CS_URS_2024_02/771474112"/>
    <hyperlink ref="F1284" r:id="rId174" display="https://podminky.urs.cz/item/CS_URS_2024_02/771574413"/>
    <hyperlink ref="F1297" r:id="rId175" display="https://podminky.urs.cz/item/CS_URS_2024_02/771577211"/>
    <hyperlink ref="F1303" r:id="rId176" display="https://podminky.urs.cz/item/CS_URS_2024_02/771591112"/>
    <hyperlink ref="F1309" r:id="rId177" display="https://podminky.urs.cz/item/CS_URS_2024_02/771591115"/>
    <hyperlink ref="F1317" r:id="rId178" display="https://podminky.urs.cz/item/CS_URS_2024_02/771591264"/>
    <hyperlink ref="F1323" r:id="rId179" display="https://podminky.urs.cz/item/CS_URS_2024_02/771592011"/>
    <hyperlink ref="F1326" r:id="rId180" display="https://podminky.urs.cz/item/CS_URS_2024_02/998771312"/>
    <hyperlink ref="F1330" r:id="rId181" display="https://podminky.urs.cz/item/CS_URS_2024_02/776111311"/>
    <hyperlink ref="F1333" r:id="rId182" display="https://podminky.urs.cz/item/CS_URS_2024_02/776121112"/>
    <hyperlink ref="F1336" r:id="rId183" display="https://podminky.urs.cz/item/CS_URS_2024_02/776141112"/>
    <hyperlink ref="F1339" r:id="rId184" display="https://podminky.urs.cz/item/CS_URS_2024_02/776221111"/>
    <hyperlink ref="F1347" r:id="rId185" display="https://podminky.urs.cz/item/CS_URS_2024_02/776421111"/>
    <hyperlink ref="F1360" r:id="rId186" display="https://podminky.urs.cz/item/CS_URS_2024_02/776421311"/>
    <hyperlink ref="F1365" r:id="rId187" display="https://podminky.urs.cz/item/CS_URS_2024_02/998776311"/>
    <hyperlink ref="F1369" r:id="rId188" display="https://podminky.urs.cz/item/CS_URS_2024_02/781121011"/>
    <hyperlink ref="F1372" r:id="rId189" display="https://podminky.urs.cz/item/CS_URS_2024_02/781131112"/>
    <hyperlink ref="F1378" r:id="rId190" display="https://podminky.urs.cz/item/CS_URS_2024_02/781472214"/>
    <hyperlink ref="F1387" r:id="rId191" display="https://podminky.urs.cz/item/CS_URS_2024_02/781472291"/>
    <hyperlink ref="F1390" r:id="rId192" display="https://podminky.urs.cz/item/CS_URS_2024_02/781492211"/>
    <hyperlink ref="F1399" r:id="rId193" display="https://podminky.urs.cz/item/CS_URS_2024_02/781495115"/>
    <hyperlink ref="F1405" r:id="rId194" display="https://podminky.urs.cz/item/CS_URS_2024_02/781495141"/>
    <hyperlink ref="F1408" r:id="rId195" display="https://podminky.urs.cz/item/CS_URS_2024_02/781495142"/>
    <hyperlink ref="F1411" r:id="rId196" display="https://podminky.urs.cz/item/CS_URS_2024_02/781495211"/>
    <hyperlink ref="F1414" r:id="rId197" display="https://podminky.urs.cz/item/CS_URS_2024_02/998781312"/>
    <hyperlink ref="F1418" r:id="rId198" display="https://podminky.urs.cz/item/CS_URS_2024_02/783218111"/>
    <hyperlink ref="F1424" r:id="rId199" display="https://podminky.urs.cz/item/CS_URS_2024_02/783324201"/>
    <hyperlink ref="F1430" r:id="rId200" display="https://podminky.urs.cz/item/CS_URS_2024_02/784111001"/>
    <hyperlink ref="F1433" r:id="rId201" display="https://podminky.urs.cz/item/CS_URS_2024_02/784171101"/>
    <hyperlink ref="F1443" r:id="rId202" display="https://podminky.urs.cz/item/CS_URS_2024_02/784181101"/>
    <hyperlink ref="F1450" r:id="rId203" display="https://podminky.urs.cz/item/CS_URS_2024_02/784211101"/>
    <hyperlink ref="F1459" r:id="rId204" display="https://podminky.urs.cz/item/CS_URS_2024_02/HZS2221"/>
    <hyperlink ref="F1462" r:id="rId205" display="https://podminky.urs.cz/item/CS_URS_2024_02/HZS2491"/>
    <hyperlink ref="F1467" r:id="rId206" display="https://podminky.urs.cz/item/CS_URS_2024_02/010001000"/>
    <hyperlink ref="F1471" r:id="rId207" display="https://podminky.urs.cz/item/CS_URS_2024_02/030001000"/>
    <hyperlink ref="F1475" r:id="rId208" display="https://podminky.urs.cz/item/CS_URS_2024_02/045002000"/>
    <hyperlink ref="F1479" r:id="rId209" display="https://podminky.urs.cz/item/CS_URS_2024_02/06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Novostavba rodinného domu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2184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5. 11. 2024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ROUND((SUM(BE119:BE194)),  2)</f>
        <v>0</v>
      </c>
      <c r="G33" s="39"/>
      <c r="H33" s="39"/>
      <c r="I33" s="156">
        <v>0.20999999999999999</v>
      </c>
      <c r="J33" s="155">
        <f>ROUND(((SUM(BE119:BE194))*I33),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ROUND((SUM(BF119:BF194)),  2)</f>
        <v>0</v>
      </c>
      <c r="G34" s="39"/>
      <c r="H34" s="39"/>
      <c r="I34" s="156">
        <v>0.12</v>
      </c>
      <c r="J34" s="155">
        <f>ROUND(((SUM(BF119:BF194))*I34),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ROUND((SUM(BG119:BG194)),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ROUND((SUM(BH119:BH194)),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ROUND((SUM(BI119:BI194)),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Novostavba rodinného domu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02 - Elektroinstalace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5. 11. 2024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Luby, nám. 5. května 164, Luby</v>
      </c>
      <c r="G91" s="41"/>
      <c r="H91" s="41"/>
      <c r="I91" s="33" t="s">
        <v>31</v>
      </c>
      <c r="J91" s="37" t="str">
        <f>E21</f>
        <v>Projekční kancelář Beránek&amp;Hradil, Svobody 1, Cheb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hidden="1" s="9" customFormat="1" ht="24.96" customHeight="1">
      <c r="A97" s="9"/>
      <c r="B97" s="180"/>
      <c r="C97" s="181"/>
      <c r="D97" s="182" t="s">
        <v>2185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80"/>
      <c r="C98" s="181"/>
      <c r="D98" s="182" t="s">
        <v>2186</v>
      </c>
      <c r="E98" s="183"/>
      <c r="F98" s="183"/>
      <c r="G98" s="183"/>
      <c r="H98" s="183"/>
      <c r="I98" s="183"/>
      <c r="J98" s="184">
        <f>J189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80"/>
      <c r="C99" s="181"/>
      <c r="D99" s="182" t="s">
        <v>2187</v>
      </c>
      <c r="E99" s="183"/>
      <c r="F99" s="183"/>
      <c r="G99" s="183"/>
      <c r="H99" s="183"/>
      <c r="I99" s="183"/>
      <c r="J99" s="184">
        <f>J192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/>
    <row r="103" hidden="1"/>
    <row r="104" hidden="1"/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141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Novostavba rodinného domu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96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02 - Elektroinstalace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 xml:space="preserve"> </v>
      </c>
      <c r="G113" s="41"/>
      <c r="H113" s="41"/>
      <c r="I113" s="33" t="s">
        <v>22</v>
      </c>
      <c r="J113" s="80" t="str">
        <f>IF(J12="","",J12)</f>
        <v>5. 11. 2024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40.05" customHeight="1">
      <c r="A115" s="39"/>
      <c r="B115" s="40"/>
      <c r="C115" s="33" t="s">
        <v>24</v>
      </c>
      <c r="D115" s="41"/>
      <c r="E115" s="41"/>
      <c r="F115" s="28" t="str">
        <f>E15</f>
        <v>Město Luby, nám. 5. května 164, Luby</v>
      </c>
      <c r="G115" s="41"/>
      <c r="H115" s="41"/>
      <c r="I115" s="33" t="s">
        <v>31</v>
      </c>
      <c r="J115" s="37" t="str">
        <f>E21</f>
        <v>Projekční kancelář Beránek&amp;Hradil, Svobody 1, Cheb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29</v>
      </c>
      <c r="D116" s="41"/>
      <c r="E116" s="41"/>
      <c r="F116" s="28" t="str">
        <f>IF(E18="","",E18)</f>
        <v>Vyplň údaj</v>
      </c>
      <c r="G116" s="41"/>
      <c r="H116" s="41"/>
      <c r="I116" s="33" t="s">
        <v>34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142</v>
      </c>
      <c r="D118" s="195" t="s">
        <v>61</v>
      </c>
      <c r="E118" s="195" t="s">
        <v>57</v>
      </c>
      <c r="F118" s="195" t="s">
        <v>58</v>
      </c>
      <c r="G118" s="195" t="s">
        <v>143</v>
      </c>
      <c r="H118" s="195" t="s">
        <v>144</v>
      </c>
      <c r="I118" s="195" t="s">
        <v>145</v>
      </c>
      <c r="J118" s="195" t="s">
        <v>100</v>
      </c>
      <c r="K118" s="196" t="s">
        <v>146</v>
      </c>
      <c r="L118" s="197"/>
      <c r="M118" s="101" t="s">
        <v>1</v>
      </c>
      <c r="N118" s="102" t="s">
        <v>40</v>
      </c>
      <c r="O118" s="102" t="s">
        <v>147</v>
      </c>
      <c r="P118" s="102" t="s">
        <v>148</v>
      </c>
      <c r="Q118" s="102" t="s">
        <v>149</v>
      </c>
      <c r="R118" s="102" t="s">
        <v>150</v>
      </c>
      <c r="S118" s="102" t="s">
        <v>151</v>
      </c>
      <c r="T118" s="103" t="s">
        <v>152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153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P120+P189+P192</f>
        <v>0</v>
      </c>
      <c r="Q119" s="105"/>
      <c r="R119" s="200">
        <f>R120+R189+R192</f>
        <v>0</v>
      </c>
      <c r="S119" s="105"/>
      <c r="T119" s="201">
        <f>T120+T189+T192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75</v>
      </c>
      <c r="AU119" s="18" t="s">
        <v>102</v>
      </c>
      <c r="BK119" s="202">
        <f>BK120+BK189+BK192</f>
        <v>0</v>
      </c>
    </row>
    <row r="120" s="12" customFormat="1" ht="25.92" customHeight="1">
      <c r="A120" s="12"/>
      <c r="B120" s="203"/>
      <c r="C120" s="204"/>
      <c r="D120" s="205" t="s">
        <v>75</v>
      </c>
      <c r="E120" s="206" t="s">
        <v>2188</v>
      </c>
      <c r="F120" s="206" t="s">
        <v>2189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SUM(P121:P188)</f>
        <v>0</v>
      </c>
      <c r="Q120" s="211"/>
      <c r="R120" s="212">
        <f>SUM(R121:R188)</f>
        <v>0</v>
      </c>
      <c r="S120" s="211"/>
      <c r="T120" s="213">
        <f>SUM(T121:T188)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75</v>
      </c>
      <c r="AU120" s="215" t="s">
        <v>76</v>
      </c>
      <c r="AY120" s="214" t="s">
        <v>156</v>
      </c>
      <c r="BK120" s="216">
        <f>SUM(BK121:BK188)</f>
        <v>0</v>
      </c>
    </row>
    <row r="121" s="2" customFormat="1" ht="16.5" customHeight="1">
      <c r="A121" s="39"/>
      <c r="B121" s="40"/>
      <c r="C121" s="219" t="s">
        <v>84</v>
      </c>
      <c r="D121" s="219" t="s">
        <v>158</v>
      </c>
      <c r="E121" s="220" t="s">
        <v>2190</v>
      </c>
      <c r="F121" s="221" t="s">
        <v>2191</v>
      </c>
      <c r="G121" s="222" t="s">
        <v>2192</v>
      </c>
      <c r="H121" s="223">
        <v>1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42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163</v>
      </c>
      <c r="AT121" s="230" t="s">
        <v>158</v>
      </c>
      <c r="AU121" s="230" t="s">
        <v>84</v>
      </c>
      <c r="AY121" s="18" t="s">
        <v>156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164</v>
      </c>
      <c r="BK121" s="231">
        <f>ROUND(I121*H121,2)</f>
        <v>0</v>
      </c>
      <c r="BL121" s="18" t="s">
        <v>163</v>
      </c>
      <c r="BM121" s="230" t="s">
        <v>2193</v>
      </c>
    </row>
    <row r="122" s="2" customFormat="1">
      <c r="A122" s="39"/>
      <c r="B122" s="40"/>
      <c r="C122" s="41"/>
      <c r="D122" s="232" t="s">
        <v>166</v>
      </c>
      <c r="E122" s="41"/>
      <c r="F122" s="233" t="s">
        <v>2191</v>
      </c>
      <c r="G122" s="41"/>
      <c r="H122" s="41"/>
      <c r="I122" s="234"/>
      <c r="J122" s="41"/>
      <c r="K122" s="41"/>
      <c r="L122" s="45"/>
      <c r="M122" s="235"/>
      <c r="N122" s="236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166</v>
      </c>
      <c r="AU122" s="18" t="s">
        <v>84</v>
      </c>
    </row>
    <row r="123" s="2" customFormat="1" ht="16.5" customHeight="1">
      <c r="A123" s="39"/>
      <c r="B123" s="40"/>
      <c r="C123" s="219" t="s">
        <v>164</v>
      </c>
      <c r="D123" s="219" t="s">
        <v>158</v>
      </c>
      <c r="E123" s="220" t="s">
        <v>2194</v>
      </c>
      <c r="F123" s="221" t="s">
        <v>2195</v>
      </c>
      <c r="G123" s="222" t="s">
        <v>2192</v>
      </c>
      <c r="H123" s="223">
        <v>1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42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163</v>
      </c>
      <c r="AT123" s="230" t="s">
        <v>158</v>
      </c>
      <c r="AU123" s="230" t="s">
        <v>84</v>
      </c>
      <c r="AY123" s="18" t="s">
        <v>156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164</v>
      </c>
      <c r="BK123" s="231">
        <f>ROUND(I123*H123,2)</f>
        <v>0</v>
      </c>
      <c r="BL123" s="18" t="s">
        <v>163</v>
      </c>
      <c r="BM123" s="230" t="s">
        <v>2196</v>
      </c>
    </row>
    <row r="124" s="2" customFormat="1">
      <c r="A124" s="39"/>
      <c r="B124" s="40"/>
      <c r="C124" s="41"/>
      <c r="D124" s="232" t="s">
        <v>166</v>
      </c>
      <c r="E124" s="41"/>
      <c r="F124" s="233" t="s">
        <v>2195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166</v>
      </c>
      <c r="AU124" s="18" t="s">
        <v>84</v>
      </c>
    </row>
    <row r="125" s="2" customFormat="1" ht="16.5" customHeight="1">
      <c r="A125" s="39"/>
      <c r="B125" s="40"/>
      <c r="C125" s="261" t="s">
        <v>180</v>
      </c>
      <c r="D125" s="261" t="s">
        <v>241</v>
      </c>
      <c r="E125" s="262" t="s">
        <v>2197</v>
      </c>
      <c r="F125" s="263" t="s">
        <v>2198</v>
      </c>
      <c r="G125" s="264" t="s">
        <v>241</v>
      </c>
      <c r="H125" s="265">
        <v>30</v>
      </c>
      <c r="I125" s="266"/>
      <c r="J125" s="267">
        <f>ROUND(I125*H125,2)</f>
        <v>0</v>
      </c>
      <c r="K125" s="263" t="s">
        <v>1</v>
      </c>
      <c r="L125" s="268"/>
      <c r="M125" s="269" t="s">
        <v>1</v>
      </c>
      <c r="N125" s="270" t="s">
        <v>42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219</v>
      </c>
      <c r="AT125" s="230" t="s">
        <v>241</v>
      </c>
      <c r="AU125" s="230" t="s">
        <v>84</v>
      </c>
      <c r="AY125" s="18" t="s">
        <v>156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164</v>
      </c>
      <c r="BK125" s="231">
        <f>ROUND(I125*H125,2)</f>
        <v>0</v>
      </c>
      <c r="BL125" s="18" t="s">
        <v>163</v>
      </c>
      <c r="BM125" s="230" t="s">
        <v>2199</v>
      </c>
    </row>
    <row r="126" s="2" customFormat="1">
      <c r="A126" s="39"/>
      <c r="B126" s="40"/>
      <c r="C126" s="41"/>
      <c r="D126" s="232" t="s">
        <v>166</v>
      </c>
      <c r="E126" s="41"/>
      <c r="F126" s="233" t="s">
        <v>2198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166</v>
      </c>
      <c r="AU126" s="18" t="s">
        <v>84</v>
      </c>
    </row>
    <row r="127" s="2" customFormat="1" ht="21.75" customHeight="1">
      <c r="A127" s="39"/>
      <c r="B127" s="40"/>
      <c r="C127" s="261" t="s">
        <v>163</v>
      </c>
      <c r="D127" s="261" t="s">
        <v>241</v>
      </c>
      <c r="E127" s="262" t="s">
        <v>2200</v>
      </c>
      <c r="F127" s="263" t="s">
        <v>2201</v>
      </c>
      <c r="G127" s="264" t="s">
        <v>241</v>
      </c>
      <c r="H127" s="265">
        <v>22</v>
      </c>
      <c r="I127" s="266"/>
      <c r="J127" s="267">
        <f>ROUND(I127*H127,2)</f>
        <v>0</v>
      </c>
      <c r="K127" s="263" t="s">
        <v>1</v>
      </c>
      <c r="L127" s="268"/>
      <c r="M127" s="269" t="s">
        <v>1</v>
      </c>
      <c r="N127" s="270" t="s">
        <v>42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219</v>
      </c>
      <c r="AT127" s="230" t="s">
        <v>241</v>
      </c>
      <c r="AU127" s="230" t="s">
        <v>84</v>
      </c>
      <c r="AY127" s="18" t="s">
        <v>156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164</v>
      </c>
      <c r="BK127" s="231">
        <f>ROUND(I127*H127,2)</f>
        <v>0</v>
      </c>
      <c r="BL127" s="18" t="s">
        <v>163</v>
      </c>
      <c r="BM127" s="230" t="s">
        <v>2202</v>
      </c>
    </row>
    <row r="128" s="2" customFormat="1">
      <c r="A128" s="39"/>
      <c r="B128" s="40"/>
      <c r="C128" s="41"/>
      <c r="D128" s="232" t="s">
        <v>166</v>
      </c>
      <c r="E128" s="41"/>
      <c r="F128" s="233" t="s">
        <v>2201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166</v>
      </c>
      <c r="AU128" s="18" t="s">
        <v>84</v>
      </c>
    </row>
    <row r="129" s="2" customFormat="1" ht="21.75" customHeight="1">
      <c r="A129" s="39"/>
      <c r="B129" s="40"/>
      <c r="C129" s="261" t="s">
        <v>196</v>
      </c>
      <c r="D129" s="261" t="s">
        <v>241</v>
      </c>
      <c r="E129" s="262" t="s">
        <v>2203</v>
      </c>
      <c r="F129" s="263" t="s">
        <v>2204</v>
      </c>
      <c r="G129" s="264" t="s">
        <v>241</v>
      </c>
      <c r="H129" s="265">
        <v>5</v>
      </c>
      <c r="I129" s="266"/>
      <c r="J129" s="267">
        <f>ROUND(I129*H129,2)</f>
        <v>0</v>
      </c>
      <c r="K129" s="263" t="s">
        <v>1</v>
      </c>
      <c r="L129" s="268"/>
      <c r="M129" s="269" t="s">
        <v>1</v>
      </c>
      <c r="N129" s="270" t="s">
        <v>42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219</v>
      </c>
      <c r="AT129" s="230" t="s">
        <v>241</v>
      </c>
      <c r="AU129" s="230" t="s">
        <v>84</v>
      </c>
      <c r="AY129" s="18" t="s">
        <v>156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164</v>
      </c>
      <c r="BK129" s="231">
        <f>ROUND(I129*H129,2)</f>
        <v>0</v>
      </c>
      <c r="BL129" s="18" t="s">
        <v>163</v>
      </c>
      <c r="BM129" s="230" t="s">
        <v>2205</v>
      </c>
    </row>
    <row r="130" s="2" customFormat="1">
      <c r="A130" s="39"/>
      <c r="B130" s="40"/>
      <c r="C130" s="41"/>
      <c r="D130" s="232" t="s">
        <v>166</v>
      </c>
      <c r="E130" s="41"/>
      <c r="F130" s="233" t="s">
        <v>2204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166</v>
      </c>
      <c r="AU130" s="18" t="s">
        <v>84</v>
      </c>
    </row>
    <row r="131" s="2" customFormat="1" ht="21.75" customHeight="1">
      <c r="A131" s="39"/>
      <c r="B131" s="40"/>
      <c r="C131" s="261" t="s">
        <v>203</v>
      </c>
      <c r="D131" s="261" t="s">
        <v>241</v>
      </c>
      <c r="E131" s="262" t="s">
        <v>2206</v>
      </c>
      <c r="F131" s="263" t="s">
        <v>2207</v>
      </c>
      <c r="G131" s="264" t="s">
        <v>241</v>
      </c>
      <c r="H131" s="265">
        <v>61</v>
      </c>
      <c r="I131" s="266"/>
      <c r="J131" s="267">
        <f>ROUND(I131*H131,2)</f>
        <v>0</v>
      </c>
      <c r="K131" s="263" t="s">
        <v>1</v>
      </c>
      <c r="L131" s="268"/>
      <c r="M131" s="269" t="s">
        <v>1</v>
      </c>
      <c r="N131" s="270" t="s">
        <v>42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219</v>
      </c>
      <c r="AT131" s="230" t="s">
        <v>241</v>
      </c>
      <c r="AU131" s="230" t="s">
        <v>84</v>
      </c>
      <c r="AY131" s="18" t="s">
        <v>156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164</v>
      </c>
      <c r="BK131" s="231">
        <f>ROUND(I131*H131,2)</f>
        <v>0</v>
      </c>
      <c r="BL131" s="18" t="s">
        <v>163</v>
      </c>
      <c r="BM131" s="230" t="s">
        <v>2208</v>
      </c>
    </row>
    <row r="132" s="2" customFormat="1">
      <c r="A132" s="39"/>
      <c r="B132" s="40"/>
      <c r="C132" s="41"/>
      <c r="D132" s="232" t="s">
        <v>166</v>
      </c>
      <c r="E132" s="41"/>
      <c r="F132" s="233" t="s">
        <v>2207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166</v>
      </c>
      <c r="AU132" s="18" t="s">
        <v>84</v>
      </c>
    </row>
    <row r="133" s="2" customFormat="1" ht="21.75" customHeight="1">
      <c r="A133" s="39"/>
      <c r="B133" s="40"/>
      <c r="C133" s="261" t="s">
        <v>210</v>
      </c>
      <c r="D133" s="261" t="s">
        <v>241</v>
      </c>
      <c r="E133" s="262" t="s">
        <v>2209</v>
      </c>
      <c r="F133" s="263" t="s">
        <v>2210</v>
      </c>
      <c r="G133" s="264" t="s">
        <v>241</v>
      </c>
      <c r="H133" s="265">
        <v>243</v>
      </c>
      <c r="I133" s="266"/>
      <c r="J133" s="267">
        <f>ROUND(I133*H133,2)</f>
        <v>0</v>
      </c>
      <c r="K133" s="263" t="s">
        <v>1</v>
      </c>
      <c r="L133" s="268"/>
      <c r="M133" s="269" t="s">
        <v>1</v>
      </c>
      <c r="N133" s="270" t="s">
        <v>42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219</v>
      </c>
      <c r="AT133" s="230" t="s">
        <v>241</v>
      </c>
      <c r="AU133" s="230" t="s">
        <v>84</v>
      </c>
      <c r="AY133" s="18" t="s">
        <v>156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164</v>
      </c>
      <c r="BK133" s="231">
        <f>ROUND(I133*H133,2)</f>
        <v>0</v>
      </c>
      <c r="BL133" s="18" t="s">
        <v>163</v>
      </c>
      <c r="BM133" s="230" t="s">
        <v>2211</v>
      </c>
    </row>
    <row r="134" s="2" customFormat="1">
      <c r="A134" s="39"/>
      <c r="B134" s="40"/>
      <c r="C134" s="41"/>
      <c r="D134" s="232" t="s">
        <v>166</v>
      </c>
      <c r="E134" s="41"/>
      <c r="F134" s="233" t="s">
        <v>2210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166</v>
      </c>
      <c r="AU134" s="18" t="s">
        <v>84</v>
      </c>
    </row>
    <row r="135" s="2" customFormat="1" ht="21.75" customHeight="1">
      <c r="A135" s="39"/>
      <c r="B135" s="40"/>
      <c r="C135" s="261" t="s">
        <v>219</v>
      </c>
      <c r="D135" s="261" t="s">
        <v>241</v>
      </c>
      <c r="E135" s="262" t="s">
        <v>2212</v>
      </c>
      <c r="F135" s="263" t="s">
        <v>2213</v>
      </c>
      <c r="G135" s="264" t="s">
        <v>241</v>
      </c>
      <c r="H135" s="265">
        <v>78</v>
      </c>
      <c r="I135" s="266"/>
      <c r="J135" s="267">
        <f>ROUND(I135*H135,2)</f>
        <v>0</v>
      </c>
      <c r="K135" s="263" t="s">
        <v>1</v>
      </c>
      <c r="L135" s="268"/>
      <c r="M135" s="269" t="s">
        <v>1</v>
      </c>
      <c r="N135" s="270" t="s">
        <v>42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219</v>
      </c>
      <c r="AT135" s="230" t="s">
        <v>241</v>
      </c>
      <c r="AU135" s="230" t="s">
        <v>84</v>
      </c>
      <c r="AY135" s="18" t="s">
        <v>156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164</v>
      </c>
      <c r="BK135" s="231">
        <f>ROUND(I135*H135,2)</f>
        <v>0</v>
      </c>
      <c r="BL135" s="18" t="s">
        <v>163</v>
      </c>
      <c r="BM135" s="230" t="s">
        <v>2214</v>
      </c>
    </row>
    <row r="136" s="2" customFormat="1">
      <c r="A136" s="39"/>
      <c r="B136" s="40"/>
      <c r="C136" s="41"/>
      <c r="D136" s="232" t="s">
        <v>166</v>
      </c>
      <c r="E136" s="41"/>
      <c r="F136" s="233" t="s">
        <v>2213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166</v>
      </c>
      <c r="AU136" s="18" t="s">
        <v>84</v>
      </c>
    </row>
    <row r="137" s="2" customFormat="1" ht="21.75" customHeight="1">
      <c r="A137" s="39"/>
      <c r="B137" s="40"/>
      <c r="C137" s="261" t="s">
        <v>225</v>
      </c>
      <c r="D137" s="261" t="s">
        <v>241</v>
      </c>
      <c r="E137" s="262" t="s">
        <v>2215</v>
      </c>
      <c r="F137" s="263" t="s">
        <v>2216</v>
      </c>
      <c r="G137" s="264" t="s">
        <v>241</v>
      </c>
      <c r="H137" s="265">
        <v>225</v>
      </c>
      <c r="I137" s="266"/>
      <c r="J137" s="267">
        <f>ROUND(I137*H137,2)</f>
        <v>0</v>
      </c>
      <c r="K137" s="263" t="s">
        <v>1</v>
      </c>
      <c r="L137" s="268"/>
      <c r="M137" s="269" t="s">
        <v>1</v>
      </c>
      <c r="N137" s="270" t="s">
        <v>42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219</v>
      </c>
      <c r="AT137" s="230" t="s">
        <v>241</v>
      </c>
      <c r="AU137" s="230" t="s">
        <v>84</v>
      </c>
      <c r="AY137" s="18" t="s">
        <v>156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164</v>
      </c>
      <c r="BK137" s="231">
        <f>ROUND(I137*H137,2)</f>
        <v>0</v>
      </c>
      <c r="BL137" s="18" t="s">
        <v>163</v>
      </c>
      <c r="BM137" s="230" t="s">
        <v>2217</v>
      </c>
    </row>
    <row r="138" s="2" customFormat="1">
      <c r="A138" s="39"/>
      <c r="B138" s="40"/>
      <c r="C138" s="41"/>
      <c r="D138" s="232" t="s">
        <v>166</v>
      </c>
      <c r="E138" s="41"/>
      <c r="F138" s="233" t="s">
        <v>2216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166</v>
      </c>
      <c r="AU138" s="18" t="s">
        <v>84</v>
      </c>
    </row>
    <row r="139" s="2" customFormat="1" ht="21.75" customHeight="1">
      <c r="A139" s="39"/>
      <c r="B139" s="40"/>
      <c r="C139" s="261" t="s">
        <v>233</v>
      </c>
      <c r="D139" s="261" t="s">
        <v>241</v>
      </c>
      <c r="E139" s="262" t="s">
        <v>2218</v>
      </c>
      <c r="F139" s="263" t="s">
        <v>2219</v>
      </c>
      <c r="G139" s="264" t="s">
        <v>241</v>
      </c>
      <c r="H139" s="265">
        <v>10</v>
      </c>
      <c r="I139" s="266"/>
      <c r="J139" s="267">
        <f>ROUND(I139*H139,2)</f>
        <v>0</v>
      </c>
      <c r="K139" s="263" t="s">
        <v>1</v>
      </c>
      <c r="L139" s="268"/>
      <c r="M139" s="269" t="s">
        <v>1</v>
      </c>
      <c r="N139" s="270" t="s">
        <v>42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219</v>
      </c>
      <c r="AT139" s="230" t="s">
        <v>241</v>
      </c>
      <c r="AU139" s="230" t="s">
        <v>84</v>
      </c>
      <c r="AY139" s="18" t="s">
        <v>156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164</v>
      </c>
      <c r="BK139" s="231">
        <f>ROUND(I139*H139,2)</f>
        <v>0</v>
      </c>
      <c r="BL139" s="18" t="s">
        <v>163</v>
      </c>
      <c r="BM139" s="230" t="s">
        <v>2220</v>
      </c>
    </row>
    <row r="140" s="2" customFormat="1">
      <c r="A140" s="39"/>
      <c r="B140" s="40"/>
      <c r="C140" s="41"/>
      <c r="D140" s="232" t="s">
        <v>166</v>
      </c>
      <c r="E140" s="41"/>
      <c r="F140" s="233" t="s">
        <v>2219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166</v>
      </c>
      <c r="AU140" s="18" t="s">
        <v>84</v>
      </c>
    </row>
    <row r="141" s="2" customFormat="1" ht="16.5" customHeight="1">
      <c r="A141" s="39"/>
      <c r="B141" s="40"/>
      <c r="C141" s="261" t="s">
        <v>240</v>
      </c>
      <c r="D141" s="261" t="s">
        <v>241</v>
      </c>
      <c r="E141" s="262" t="s">
        <v>2221</v>
      </c>
      <c r="F141" s="263" t="s">
        <v>2222</v>
      </c>
      <c r="G141" s="264" t="s">
        <v>2192</v>
      </c>
      <c r="H141" s="265">
        <v>11</v>
      </c>
      <c r="I141" s="266"/>
      <c r="J141" s="267">
        <f>ROUND(I141*H141,2)</f>
        <v>0</v>
      </c>
      <c r="K141" s="263" t="s">
        <v>1</v>
      </c>
      <c r="L141" s="268"/>
      <c r="M141" s="269" t="s">
        <v>1</v>
      </c>
      <c r="N141" s="270" t="s">
        <v>42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219</v>
      </c>
      <c r="AT141" s="230" t="s">
        <v>241</v>
      </c>
      <c r="AU141" s="230" t="s">
        <v>84</v>
      </c>
      <c r="AY141" s="18" t="s">
        <v>156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164</v>
      </c>
      <c r="BK141" s="231">
        <f>ROUND(I141*H141,2)</f>
        <v>0</v>
      </c>
      <c r="BL141" s="18" t="s">
        <v>163</v>
      </c>
      <c r="BM141" s="230" t="s">
        <v>2223</v>
      </c>
    </row>
    <row r="142" s="2" customFormat="1">
      <c r="A142" s="39"/>
      <c r="B142" s="40"/>
      <c r="C142" s="41"/>
      <c r="D142" s="232" t="s">
        <v>166</v>
      </c>
      <c r="E142" s="41"/>
      <c r="F142" s="233" t="s">
        <v>2222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166</v>
      </c>
      <c r="AU142" s="18" t="s">
        <v>84</v>
      </c>
    </row>
    <row r="143" s="2" customFormat="1" ht="16.5" customHeight="1">
      <c r="A143" s="39"/>
      <c r="B143" s="40"/>
      <c r="C143" s="261" t="s">
        <v>8</v>
      </c>
      <c r="D143" s="261" t="s">
        <v>241</v>
      </c>
      <c r="E143" s="262" t="s">
        <v>2224</v>
      </c>
      <c r="F143" s="263" t="s">
        <v>2225</v>
      </c>
      <c r="G143" s="264" t="s">
        <v>2192</v>
      </c>
      <c r="H143" s="265">
        <v>8</v>
      </c>
      <c r="I143" s="266"/>
      <c r="J143" s="267">
        <f>ROUND(I143*H143,2)</f>
        <v>0</v>
      </c>
      <c r="K143" s="263" t="s">
        <v>1</v>
      </c>
      <c r="L143" s="268"/>
      <c r="M143" s="269" t="s">
        <v>1</v>
      </c>
      <c r="N143" s="270" t="s">
        <v>42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219</v>
      </c>
      <c r="AT143" s="230" t="s">
        <v>241</v>
      </c>
      <c r="AU143" s="230" t="s">
        <v>84</v>
      </c>
      <c r="AY143" s="18" t="s">
        <v>156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164</v>
      </c>
      <c r="BK143" s="231">
        <f>ROUND(I143*H143,2)</f>
        <v>0</v>
      </c>
      <c r="BL143" s="18" t="s">
        <v>163</v>
      </c>
      <c r="BM143" s="230" t="s">
        <v>2226</v>
      </c>
    </row>
    <row r="144" s="2" customFormat="1">
      <c r="A144" s="39"/>
      <c r="B144" s="40"/>
      <c r="C144" s="41"/>
      <c r="D144" s="232" t="s">
        <v>166</v>
      </c>
      <c r="E144" s="41"/>
      <c r="F144" s="233" t="s">
        <v>2225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166</v>
      </c>
      <c r="AU144" s="18" t="s">
        <v>84</v>
      </c>
    </row>
    <row r="145" s="2" customFormat="1" ht="16.5" customHeight="1">
      <c r="A145" s="39"/>
      <c r="B145" s="40"/>
      <c r="C145" s="261" t="s">
        <v>253</v>
      </c>
      <c r="D145" s="261" t="s">
        <v>241</v>
      </c>
      <c r="E145" s="262" t="s">
        <v>2227</v>
      </c>
      <c r="F145" s="263" t="s">
        <v>2228</v>
      </c>
      <c r="G145" s="264" t="s">
        <v>2192</v>
      </c>
      <c r="H145" s="265">
        <v>1</v>
      </c>
      <c r="I145" s="266"/>
      <c r="J145" s="267">
        <f>ROUND(I145*H145,2)</f>
        <v>0</v>
      </c>
      <c r="K145" s="263" t="s">
        <v>1</v>
      </c>
      <c r="L145" s="268"/>
      <c r="M145" s="269" t="s">
        <v>1</v>
      </c>
      <c r="N145" s="270" t="s">
        <v>42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219</v>
      </c>
      <c r="AT145" s="230" t="s">
        <v>241</v>
      </c>
      <c r="AU145" s="230" t="s">
        <v>84</v>
      </c>
      <c r="AY145" s="18" t="s">
        <v>156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164</v>
      </c>
      <c r="BK145" s="231">
        <f>ROUND(I145*H145,2)</f>
        <v>0</v>
      </c>
      <c r="BL145" s="18" t="s">
        <v>163</v>
      </c>
      <c r="BM145" s="230" t="s">
        <v>2229</v>
      </c>
    </row>
    <row r="146" s="2" customFormat="1">
      <c r="A146" s="39"/>
      <c r="B146" s="40"/>
      <c r="C146" s="41"/>
      <c r="D146" s="232" t="s">
        <v>166</v>
      </c>
      <c r="E146" s="41"/>
      <c r="F146" s="233" t="s">
        <v>2228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166</v>
      </c>
      <c r="AU146" s="18" t="s">
        <v>84</v>
      </c>
    </row>
    <row r="147" s="2" customFormat="1" ht="16.5" customHeight="1">
      <c r="A147" s="39"/>
      <c r="B147" s="40"/>
      <c r="C147" s="261" t="s">
        <v>261</v>
      </c>
      <c r="D147" s="261" t="s">
        <v>241</v>
      </c>
      <c r="E147" s="262" t="s">
        <v>2230</v>
      </c>
      <c r="F147" s="263" t="s">
        <v>2231</v>
      </c>
      <c r="G147" s="264" t="s">
        <v>2192</v>
      </c>
      <c r="H147" s="265">
        <v>1</v>
      </c>
      <c r="I147" s="266"/>
      <c r="J147" s="267">
        <f>ROUND(I147*H147,2)</f>
        <v>0</v>
      </c>
      <c r="K147" s="263" t="s">
        <v>1</v>
      </c>
      <c r="L147" s="268"/>
      <c r="M147" s="269" t="s">
        <v>1</v>
      </c>
      <c r="N147" s="270" t="s">
        <v>42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219</v>
      </c>
      <c r="AT147" s="230" t="s">
        <v>241</v>
      </c>
      <c r="AU147" s="230" t="s">
        <v>84</v>
      </c>
      <c r="AY147" s="18" t="s">
        <v>156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164</v>
      </c>
      <c r="BK147" s="231">
        <f>ROUND(I147*H147,2)</f>
        <v>0</v>
      </c>
      <c r="BL147" s="18" t="s">
        <v>163</v>
      </c>
      <c r="BM147" s="230" t="s">
        <v>2232</v>
      </c>
    </row>
    <row r="148" s="2" customFormat="1">
      <c r="A148" s="39"/>
      <c r="B148" s="40"/>
      <c r="C148" s="41"/>
      <c r="D148" s="232" t="s">
        <v>166</v>
      </c>
      <c r="E148" s="41"/>
      <c r="F148" s="233" t="s">
        <v>2231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166</v>
      </c>
      <c r="AU148" s="18" t="s">
        <v>84</v>
      </c>
    </row>
    <row r="149" s="2" customFormat="1" ht="16.5" customHeight="1">
      <c r="A149" s="39"/>
      <c r="B149" s="40"/>
      <c r="C149" s="219" t="s">
        <v>268</v>
      </c>
      <c r="D149" s="219" t="s">
        <v>158</v>
      </c>
      <c r="E149" s="220" t="s">
        <v>2233</v>
      </c>
      <c r="F149" s="221" t="s">
        <v>2234</v>
      </c>
      <c r="G149" s="222" t="s">
        <v>241</v>
      </c>
      <c r="H149" s="223">
        <v>20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42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163</v>
      </c>
      <c r="AT149" s="230" t="s">
        <v>158</v>
      </c>
      <c r="AU149" s="230" t="s">
        <v>84</v>
      </c>
      <c r="AY149" s="18" t="s">
        <v>156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164</v>
      </c>
      <c r="BK149" s="231">
        <f>ROUND(I149*H149,2)</f>
        <v>0</v>
      </c>
      <c r="BL149" s="18" t="s">
        <v>163</v>
      </c>
      <c r="BM149" s="230" t="s">
        <v>2235</v>
      </c>
    </row>
    <row r="150" s="2" customFormat="1">
      <c r="A150" s="39"/>
      <c r="B150" s="40"/>
      <c r="C150" s="41"/>
      <c r="D150" s="232" t="s">
        <v>166</v>
      </c>
      <c r="E150" s="41"/>
      <c r="F150" s="233" t="s">
        <v>2234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166</v>
      </c>
      <c r="AU150" s="18" t="s">
        <v>84</v>
      </c>
    </row>
    <row r="151" s="2" customFormat="1" ht="21.75" customHeight="1">
      <c r="A151" s="39"/>
      <c r="B151" s="40"/>
      <c r="C151" s="219" t="s">
        <v>273</v>
      </c>
      <c r="D151" s="219" t="s">
        <v>158</v>
      </c>
      <c r="E151" s="220" t="s">
        <v>2236</v>
      </c>
      <c r="F151" s="221" t="s">
        <v>2237</v>
      </c>
      <c r="G151" s="222" t="s">
        <v>241</v>
      </c>
      <c r="H151" s="223">
        <v>100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42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163</v>
      </c>
      <c r="AT151" s="230" t="s">
        <v>158</v>
      </c>
      <c r="AU151" s="230" t="s">
        <v>84</v>
      </c>
      <c r="AY151" s="18" t="s">
        <v>156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164</v>
      </c>
      <c r="BK151" s="231">
        <f>ROUND(I151*H151,2)</f>
        <v>0</v>
      </c>
      <c r="BL151" s="18" t="s">
        <v>163</v>
      </c>
      <c r="BM151" s="230" t="s">
        <v>2238</v>
      </c>
    </row>
    <row r="152" s="2" customFormat="1">
      <c r="A152" s="39"/>
      <c r="B152" s="40"/>
      <c r="C152" s="41"/>
      <c r="D152" s="232" t="s">
        <v>166</v>
      </c>
      <c r="E152" s="41"/>
      <c r="F152" s="233" t="s">
        <v>2237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166</v>
      </c>
      <c r="AU152" s="18" t="s">
        <v>84</v>
      </c>
    </row>
    <row r="153" s="2" customFormat="1" ht="16.5" customHeight="1">
      <c r="A153" s="39"/>
      <c r="B153" s="40"/>
      <c r="C153" s="261" t="s">
        <v>279</v>
      </c>
      <c r="D153" s="261" t="s">
        <v>241</v>
      </c>
      <c r="E153" s="262" t="s">
        <v>2239</v>
      </c>
      <c r="F153" s="263" t="s">
        <v>2240</v>
      </c>
      <c r="G153" s="264" t="s">
        <v>2192</v>
      </c>
      <c r="H153" s="265">
        <v>46</v>
      </c>
      <c r="I153" s="266"/>
      <c r="J153" s="267">
        <f>ROUND(I153*H153,2)</f>
        <v>0</v>
      </c>
      <c r="K153" s="263" t="s">
        <v>1</v>
      </c>
      <c r="L153" s="268"/>
      <c r="M153" s="269" t="s">
        <v>1</v>
      </c>
      <c r="N153" s="270" t="s">
        <v>42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219</v>
      </c>
      <c r="AT153" s="230" t="s">
        <v>241</v>
      </c>
      <c r="AU153" s="230" t="s">
        <v>84</v>
      </c>
      <c r="AY153" s="18" t="s">
        <v>156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164</v>
      </c>
      <c r="BK153" s="231">
        <f>ROUND(I153*H153,2)</f>
        <v>0</v>
      </c>
      <c r="BL153" s="18" t="s">
        <v>163</v>
      </c>
      <c r="BM153" s="230" t="s">
        <v>2241</v>
      </c>
    </row>
    <row r="154" s="2" customFormat="1">
      <c r="A154" s="39"/>
      <c r="B154" s="40"/>
      <c r="C154" s="41"/>
      <c r="D154" s="232" t="s">
        <v>166</v>
      </c>
      <c r="E154" s="41"/>
      <c r="F154" s="233" t="s">
        <v>2240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166</v>
      </c>
      <c r="AU154" s="18" t="s">
        <v>84</v>
      </c>
    </row>
    <row r="155" s="2" customFormat="1" ht="16.5" customHeight="1">
      <c r="A155" s="39"/>
      <c r="B155" s="40"/>
      <c r="C155" s="261" t="s">
        <v>285</v>
      </c>
      <c r="D155" s="261" t="s">
        <v>241</v>
      </c>
      <c r="E155" s="262" t="s">
        <v>2242</v>
      </c>
      <c r="F155" s="263" t="s">
        <v>2243</v>
      </c>
      <c r="G155" s="264" t="s">
        <v>2192</v>
      </c>
      <c r="H155" s="265">
        <v>1</v>
      </c>
      <c r="I155" s="266"/>
      <c r="J155" s="267">
        <f>ROUND(I155*H155,2)</f>
        <v>0</v>
      </c>
      <c r="K155" s="263" t="s">
        <v>1</v>
      </c>
      <c r="L155" s="268"/>
      <c r="M155" s="269" t="s">
        <v>1</v>
      </c>
      <c r="N155" s="270" t="s">
        <v>42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219</v>
      </c>
      <c r="AT155" s="230" t="s">
        <v>241</v>
      </c>
      <c r="AU155" s="230" t="s">
        <v>84</v>
      </c>
      <c r="AY155" s="18" t="s">
        <v>156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164</v>
      </c>
      <c r="BK155" s="231">
        <f>ROUND(I155*H155,2)</f>
        <v>0</v>
      </c>
      <c r="BL155" s="18" t="s">
        <v>163</v>
      </c>
      <c r="BM155" s="230" t="s">
        <v>2244</v>
      </c>
    </row>
    <row r="156" s="2" customFormat="1">
      <c r="A156" s="39"/>
      <c r="B156" s="40"/>
      <c r="C156" s="41"/>
      <c r="D156" s="232" t="s">
        <v>166</v>
      </c>
      <c r="E156" s="41"/>
      <c r="F156" s="233" t="s">
        <v>2243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166</v>
      </c>
      <c r="AU156" s="18" t="s">
        <v>84</v>
      </c>
    </row>
    <row r="157" s="2" customFormat="1" ht="16.5" customHeight="1">
      <c r="A157" s="39"/>
      <c r="B157" s="40"/>
      <c r="C157" s="261" t="s">
        <v>294</v>
      </c>
      <c r="D157" s="261" t="s">
        <v>241</v>
      </c>
      <c r="E157" s="262" t="s">
        <v>2245</v>
      </c>
      <c r="F157" s="263" t="s">
        <v>2246</v>
      </c>
      <c r="G157" s="264" t="s">
        <v>2192</v>
      </c>
      <c r="H157" s="265">
        <v>1</v>
      </c>
      <c r="I157" s="266"/>
      <c r="J157" s="267">
        <f>ROUND(I157*H157,2)</f>
        <v>0</v>
      </c>
      <c r="K157" s="263" t="s">
        <v>1</v>
      </c>
      <c r="L157" s="268"/>
      <c r="M157" s="269" t="s">
        <v>1</v>
      </c>
      <c r="N157" s="270" t="s">
        <v>42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219</v>
      </c>
      <c r="AT157" s="230" t="s">
        <v>241</v>
      </c>
      <c r="AU157" s="230" t="s">
        <v>84</v>
      </c>
      <c r="AY157" s="18" t="s">
        <v>156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164</v>
      </c>
      <c r="BK157" s="231">
        <f>ROUND(I157*H157,2)</f>
        <v>0</v>
      </c>
      <c r="BL157" s="18" t="s">
        <v>163</v>
      </c>
      <c r="BM157" s="230" t="s">
        <v>2247</v>
      </c>
    </row>
    <row r="158" s="2" customFormat="1">
      <c r="A158" s="39"/>
      <c r="B158" s="40"/>
      <c r="C158" s="41"/>
      <c r="D158" s="232" t="s">
        <v>166</v>
      </c>
      <c r="E158" s="41"/>
      <c r="F158" s="233" t="s">
        <v>2246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166</v>
      </c>
      <c r="AU158" s="18" t="s">
        <v>84</v>
      </c>
    </row>
    <row r="159" s="2" customFormat="1" ht="24.15" customHeight="1">
      <c r="A159" s="39"/>
      <c r="B159" s="40"/>
      <c r="C159" s="219" t="s">
        <v>299</v>
      </c>
      <c r="D159" s="219" t="s">
        <v>158</v>
      </c>
      <c r="E159" s="220" t="s">
        <v>2248</v>
      </c>
      <c r="F159" s="221" t="s">
        <v>2249</v>
      </c>
      <c r="G159" s="222" t="s">
        <v>2192</v>
      </c>
      <c r="H159" s="223">
        <v>33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42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163</v>
      </c>
      <c r="AT159" s="230" t="s">
        <v>158</v>
      </c>
      <c r="AU159" s="230" t="s">
        <v>84</v>
      </c>
      <c r="AY159" s="18" t="s">
        <v>156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164</v>
      </c>
      <c r="BK159" s="231">
        <f>ROUND(I159*H159,2)</f>
        <v>0</v>
      </c>
      <c r="BL159" s="18" t="s">
        <v>163</v>
      </c>
      <c r="BM159" s="230" t="s">
        <v>2250</v>
      </c>
    </row>
    <row r="160" s="2" customFormat="1">
      <c r="A160" s="39"/>
      <c r="B160" s="40"/>
      <c r="C160" s="41"/>
      <c r="D160" s="232" t="s">
        <v>166</v>
      </c>
      <c r="E160" s="41"/>
      <c r="F160" s="233" t="s">
        <v>2249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166</v>
      </c>
      <c r="AU160" s="18" t="s">
        <v>84</v>
      </c>
    </row>
    <row r="161" s="2" customFormat="1" ht="16.5" customHeight="1">
      <c r="A161" s="39"/>
      <c r="B161" s="40"/>
      <c r="C161" s="261" t="s">
        <v>7</v>
      </c>
      <c r="D161" s="261" t="s">
        <v>241</v>
      </c>
      <c r="E161" s="262" t="s">
        <v>2251</v>
      </c>
      <c r="F161" s="263" t="s">
        <v>2252</v>
      </c>
      <c r="G161" s="264" t="s">
        <v>2192</v>
      </c>
      <c r="H161" s="265">
        <v>1</v>
      </c>
      <c r="I161" s="266"/>
      <c r="J161" s="267">
        <f>ROUND(I161*H161,2)</f>
        <v>0</v>
      </c>
      <c r="K161" s="263" t="s">
        <v>1</v>
      </c>
      <c r="L161" s="268"/>
      <c r="M161" s="269" t="s">
        <v>1</v>
      </c>
      <c r="N161" s="270" t="s">
        <v>42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219</v>
      </c>
      <c r="AT161" s="230" t="s">
        <v>241</v>
      </c>
      <c r="AU161" s="230" t="s">
        <v>84</v>
      </c>
      <c r="AY161" s="18" t="s">
        <v>156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164</v>
      </c>
      <c r="BK161" s="231">
        <f>ROUND(I161*H161,2)</f>
        <v>0</v>
      </c>
      <c r="BL161" s="18" t="s">
        <v>163</v>
      </c>
      <c r="BM161" s="230" t="s">
        <v>2253</v>
      </c>
    </row>
    <row r="162" s="2" customFormat="1">
      <c r="A162" s="39"/>
      <c r="B162" s="40"/>
      <c r="C162" s="41"/>
      <c r="D162" s="232" t="s">
        <v>166</v>
      </c>
      <c r="E162" s="41"/>
      <c r="F162" s="233" t="s">
        <v>2252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166</v>
      </c>
      <c r="AU162" s="18" t="s">
        <v>84</v>
      </c>
    </row>
    <row r="163" s="2" customFormat="1" ht="24.15" customHeight="1">
      <c r="A163" s="39"/>
      <c r="B163" s="40"/>
      <c r="C163" s="219" t="s">
        <v>316</v>
      </c>
      <c r="D163" s="219" t="s">
        <v>158</v>
      </c>
      <c r="E163" s="220" t="s">
        <v>2254</v>
      </c>
      <c r="F163" s="221" t="s">
        <v>2255</v>
      </c>
      <c r="G163" s="222" t="s">
        <v>2256</v>
      </c>
      <c r="H163" s="223">
        <v>1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42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163</v>
      </c>
      <c r="AT163" s="230" t="s">
        <v>158</v>
      </c>
      <c r="AU163" s="230" t="s">
        <v>84</v>
      </c>
      <c r="AY163" s="18" t="s">
        <v>156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164</v>
      </c>
      <c r="BK163" s="231">
        <f>ROUND(I163*H163,2)</f>
        <v>0</v>
      </c>
      <c r="BL163" s="18" t="s">
        <v>163</v>
      </c>
      <c r="BM163" s="230" t="s">
        <v>2257</v>
      </c>
    </row>
    <row r="164" s="2" customFormat="1">
      <c r="A164" s="39"/>
      <c r="B164" s="40"/>
      <c r="C164" s="41"/>
      <c r="D164" s="232" t="s">
        <v>166</v>
      </c>
      <c r="E164" s="41"/>
      <c r="F164" s="233" t="s">
        <v>2255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166</v>
      </c>
      <c r="AU164" s="18" t="s">
        <v>84</v>
      </c>
    </row>
    <row r="165" s="2" customFormat="1" ht="16.5" customHeight="1">
      <c r="A165" s="39"/>
      <c r="B165" s="40"/>
      <c r="C165" s="219" t="s">
        <v>323</v>
      </c>
      <c r="D165" s="219" t="s">
        <v>158</v>
      </c>
      <c r="E165" s="220" t="s">
        <v>2258</v>
      </c>
      <c r="F165" s="221" t="s">
        <v>2259</v>
      </c>
      <c r="G165" s="222" t="s">
        <v>2192</v>
      </c>
      <c r="H165" s="223">
        <v>1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42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163</v>
      </c>
      <c r="AT165" s="230" t="s">
        <v>158</v>
      </c>
      <c r="AU165" s="230" t="s">
        <v>84</v>
      </c>
      <c r="AY165" s="18" t="s">
        <v>156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164</v>
      </c>
      <c r="BK165" s="231">
        <f>ROUND(I165*H165,2)</f>
        <v>0</v>
      </c>
      <c r="BL165" s="18" t="s">
        <v>163</v>
      </c>
      <c r="BM165" s="230" t="s">
        <v>2260</v>
      </c>
    </row>
    <row r="166" s="2" customFormat="1">
      <c r="A166" s="39"/>
      <c r="B166" s="40"/>
      <c r="C166" s="41"/>
      <c r="D166" s="232" t="s">
        <v>166</v>
      </c>
      <c r="E166" s="41"/>
      <c r="F166" s="233" t="s">
        <v>2259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166</v>
      </c>
      <c r="AU166" s="18" t="s">
        <v>84</v>
      </c>
    </row>
    <row r="167" s="2" customFormat="1" ht="16.5" customHeight="1">
      <c r="A167" s="39"/>
      <c r="B167" s="40"/>
      <c r="C167" s="219" t="s">
        <v>329</v>
      </c>
      <c r="D167" s="219" t="s">
        <v>158</v>
      </c>
      <c r="E167" s="220" t="s">
        <v>2261</v>
      </c>
      <c r="F167" s="221" t="s">
        <v>2262</v>
      </c>
      <c r="G167" s="222" t="s">
        <v>2192</v>
      </c>
      <c r="H167" s="223">
        <v>1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42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163</v>
      </c>
      <c r="AT167" s="230" t="s">
        <v>158</v>
      </c>
      <c r="AU167" s="230" t="s">
        <v>84</v>
      </c>
      <c r="AY167" s="18" t="s">
        <v>156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164</v>
      </c>
      <c r="BK167" s="231">
        <f>ROUND(I167*H167,2)</f>
        <v>0</v>
      </c>
      <c r="BL167" s="18" t="s">
        <v>163</v>
      </c>
      <c r="BM167" s="230" t="s">
        <v>2263</v>
      </c>
    </row>
    <row r="168" s="2" customFormat="1">
      <c r="A168" s="39"/>
      <c r="B168" s="40"/>
      <c r="C168" s="41"/>
      <c r="D168" s="232" t="s">
        <v>166</v>
      </c>
      <c r="E168" s="41"/>
      <c r="F168" s="233" t="s">
        <v>2262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166</v>
      </c>
      <c r="AU168" s="18" t="s">
        <v>84</v>
      </c>
    </row>
    <row r="169" s="2" customFormat="1" ht="21.75" customHeight="1">
      <c r="A169" s="39"/>
      <c r="B169" s="40"/>
      <c r="C169" s="219" t="s">
        <v>336</v>
      </c>
      <c r="D169" s="219" t="s">
        <v>158</v>
      </c>
      <c r="E169" s="220" t="s">
        <v>2264</v>
      </c>
      <c r="F169" s="221" t="s">
        <v>2265</v>
      </c>
      <c r="G169" s="222" t="s">
        <v>241</v>
      </c>
      <c r="H169" s="223">
        <v>5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42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163</v>
      </c>
      <c r="AT169" s="230" t="s">
        <v>158</v>
      </c>
      <c r="AU169" s="230" t="s">
        <v>84</v>
      </c>
      <c r="AY169" s="18" t="s">
        <v>156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164</v>
      </c>
      <c r="BK169" s="231">
        <f>ROUND(I169*H169,2)</f>
        <v>0</v>
      </c>
      <c r="BL169" s="18" t="s">
        <v>163</v>
      </c>
      <c r="BM169" s="230" t="s">
        <v>2266</v>
      </c>
    </row>
    <row r="170" s="2" customFormat="1">
      <c r="A170" s="39"/>
      <c r="B170" s="40"/>
      <c r="C170" s="41"/>
      <c r="D170" s="232" t="s">
        <v>166</v>
      </c>
      <c r="E170" s="41"/>
      <c r="F170" s="233" t="s">
        <v>2265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166</v>
      </c>
      <c r="AU170" s="18" t="s">
        <v>84</v>
      </c>
    </row>
    <row r="171" s="2" customFormat="1" ht="21.75" customHeight="1">
      <c r="A171" s="39"/>
      <c r="B171" s="40"/>
      <c r="C171" s="219" t="s">
        <v>340</v>
      </c>
      <c r="D171" s="219" t="s">
        <v>158</v>
      </c>
      <c r="E171" s="220" t="s">
        <v>2267</v>
      </c>
      <c r="F171" s="221" t="s">
        <v>2268</v>
      </c>
      <c r="G171" s="222" t="s">
        <v>241</v>
      </c>
      <c r="H171" s="223">
        <v>61</v>
      </c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42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163</v>
      </c>
      <c r="AT171" s="230" t="s">
        <v>158</v>
      </c>
      <c r="AU171" s="230" t="s">
        <v>84</v>
      </c>
      <c r="AY171" s="18" t="s">
        <v>156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164</v>
      </c>
      <c r="BK171" s="231">
        <f>ROUND(I171*H171,2)</f>
        <v>0</v>
      </c>
      <c r="BL171" s="18" t="s">
        <v>163</v>
      </c>
      <c r="BM171" s="230" t="s">
        <v>2269</v>
      </c>
    </row>
    <row r="172" s="2" customFormat="1">
      <c r="A172" s="39"/>
      <c r="B172" s="40"/>
      <c r="C172" s="41"/>
      <c r="D172" s="232" t="s">
        <v>166</v>
      </c>
      <c r="E172" s="41"/>
      <c r="F172" s="233" t="s">
        <v>2268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166</v>
      </c>
      <c r="AU172" s="18" t="s">
        <v>84</v>
      </c>
    </row>
    <row r="173" s="2" customFormat="1" ht="21.75" customHeight="1">
      <c r="A173" s="39"/>
      <c r="B173" s="40"/>
      <c r="C173" s="219" t="s">
        <v>348</v>
      </c>
      <c r="D173" s="219" t="s">
        <v>158</v>
      </c>
      <c r="E173" s="220" t="s">
        <v>2270</v>
      </c>
      <c r="F173" s="221" t="s">
        <v>2271</v>
      </c>
      <c r="G173" s="222" t="s">
        <v>241</v>
      </c>
      <c r="H173" s="223">
        <v>243</v>
      </c>
      <c r="I173" s="224"/>
      <c r="J173" s="225">
        <f>ROUND(I173*H173,2)</f>
        <v>0</v>
      </c>
      <c r="K173" s="221" t="s">
        <v>1</v>
      </c>
      <c r="L173" s="45"/>
      <c r="M173" s="226" t="s">
        <v>1</v>
      </c>
      <c r="N173" s="227" t="s">
        <v>42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163</v>
      </c>
      <c r="AT173" s="230" t="s">
        <v>158</v>
      </c>
      <c r="AU173" s="230" t="s">
        <v>84</v>
      </c>
      <c r="AY173" s="18" t="s">
        <v>156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164</v>
      </c>
      <c r="BK173" s="231">
        <f>ROUND(I173*H173,2)</f>
        <v>0</v>
      </c>
      <c r="BL173" s="18" t="s">
        <v>163</v>
      </c>
      <c r="BM173" s="230" t="s">
        <v>2272</v>
      </c>
    </row>
    <row r="174" s="2" customFormat="1">
      <c r="A174" s="39"/>
      <c r="B174" s="40"/>
      <c r="C174" s="41"/>
      <c r="D174" s="232" t="s">
        <v>166</v>
      </c>
      <c r="E174" s="41"/>
      <c r="F174" s="233" t="s">
        <v>2271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166</v>
      </c>
      <c r="AU174" s="18" t="s">
        <v>84</v>
      </c>
    </row>
    <row r="175" s="2" customFormat="1" ht="21.75" customHeight="1">
      <c r="A175" s="39"/>
      <c r="B175" s="40"/>
      <c r="C175" s="219" t="s">
        <v>356</v>
      </c>
      <c r="D175" s="219" t="s">
        <v>158</v>
      </c>
      <c r="E175" s="220" t="s">
        <v>2273</v>
      </c>
      <c r="F175" s="221" t="s">
        <v>2274</v>
      </c>
      <c r="G175" s="222" t="s">
        <v>241</v>
      </c>
      <c r="H175" s="223">
        <v>78</v>
      </c>
      <c r="I175" s="224"/>
      <c r="J175" s="225">
        <f>ROUND(I175*H175,2)</f>
        <v>0</v>
      </c>
      <c r="K175" s="221" t="s">
        <v>1</v>
      </c>
      <c r="L175" s="45"/>
      <c r="M175" s="226" t="s">
        <v>1</v>
      </c>
      <c r="N175" s="227" t="s">
        <v>42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163</v>
      </c>
      <c r="AT175" s="230" t="s">
        <v>158</v>
      </c>
      <c r="AU175" s="230" t="s">
        <v>84</v>
      </c>
      <c r="AY175" s="18" t="s">
        <v>156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164</v>
      </c>
      <c r="BK175" s="231">
        <f>ROUND(I175*H175,2)</f>
        <v>0</v>
      </c>
      <c r="BL175" s="18" t="s">
        <v>163</v>
      </c>
      <c r="BM175" s="230" t="s">
        <v>2275</v>
      </c>
    </row>
    <row r="176" s="2" customFormat="1">
      <c r="A176" s="39"/>
      <c r="B176" s="40"/>
      <c r="C176" s="41"/>
      <c r="D176" s="232" t="s">
        <v>166</v>
      </c>
      <c r="E176" s="41"/>
      <c r="F176" s="233" t="s">
        <v>2274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166</v>
      </c>
      <c r="AU176" s="18" t="s">
        <v>84</v>
      </c>
    </row>
    <row r="177" s="2" customFormat="1" ht="21.75" customHeight="1">
      <c r="A177" s="39"/>
      <c r="B177" s="40"/>
      <c r="C177" s="219" t="s">
        <v>362</v>
      </c>
      <c r="D177" s="219" t="s">
        <v>158</v>
      </c>
      <c r="E177" s="220" t="s">
        <v>2276</v>
      </c>
      <c r="F177" s="221" t="s">
        <v>2277</v>
      </c>
      <c r="G177" s="222" t="s">
        <v>241</v>
      </c>
      <c r="H177" s="223">
        <v>225</v>
      </c>
      <c r="I177" s="224"/>
      <c r="J177" s="225">
        <f>ROUND(I177*H177,2)</f>
        <v>0</v>
      </c>
      <c r="K177" s="221" t="s">
        <v>1</v>
      </c>
      <c r="L177" s="45"/>
      <c r="M177" s="226" t="s">
        <v>1</v>
      </c>
      <c r="N177" s="227" t="s">
        <v>42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163</v>
      </c>
      <c r="AT177" s="230" t="s">
        <v>158</v>
      </c>
      <c r="AU177" s="230" t="s">
        <v>84</v>
      </c>
      <c r="AY177" s="18" t="s">
        <v>156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164</v>
      </c>
      <c r="BK177" s="231">
        <f>ROUND(I177*H177,2)</f>
        <v>0</v>
      </c>
      <c r="BL177" s="18" t="s">
        <v>163</v>
      </c>
      <c r="BM177" s="230" t="s">
        <v>2278</v>
      </c>
    </row>
    <row r="178" s="2" customFormat="1">
      <c r="A178" s="39"/>
      <c r="B178" s="40"/>
      <c r="C178" s="41"/>
      <c r="D178" s="232" t="s">
        <v>166</v>
      </c>
      <c r="E178" s="41"/>
      <c r="F178" s="233" t="s">
        <v>2277</v>
      </c>
      <c r="G178" s="41"/>
      <c r="H178" s="41"/>
      <c r="I178" s="234"/>
      <c r="J178" s="41"/>
      <c r="K178" s="41"/>
      <c r="L178" s="45"/>
      <c r="M178" s="235"/>
      <c r="N178" s="23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166</v>
      </c>
      <c r="AU178" s="18" t="s">
        <v>84</v>
      </c>
    </row>
    <row r="179" s="2" customFormat="1" ht="16.5" customHeight="1">
      <c r="A179" s="39"/>
      <c r="B179" s="40"/>
      <c r="C179" s="219" t="s">
        <v>371</v>
      </c>
      <c r="D179" s="219" t="s">
        <v>158</v>
      </c>
      <c r="E179" s="220" t="s">
        <v>2279</v>
      </c>
      <c r="F179" s="221" t="s">
        <v>2280</v>
      </c>
      <c r="G179" s="222" t="s">
        <v>2192</v>
      </c>
      <c r="H179" s="223">
        <v>21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42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163</v>
      </c>
      <c r="AT179" s="230" t="s">
        <v>158</v>
      </c>
      <c r="AU179" s="230" t="s">
        <v>84</v>
      </c>
      <c r="AY179" s="18" t="s">
        <v>156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164</v>
      </c>
      <c r="BK179" s="231">
        <f>ROUND(I179*H179,2)</f>
        <v>0</v>
      </c>
      <c r="BL179" s="18" t="s">
        <v>163</v>
      </c>
      <c r="BM179" s="230" t="s">
        <v>2281</v>
      </c>
    </row>
    <row r="180" s="2" customFormat="1">
      <c r="A180" s="39"/>
      <c r="B180" s="40"/>
      <c r="C180" s="41"/>
      <c r="D180" s="232" t="s">
        <v>166</v>
      </c>
      <c r="E180" s="41"/>
      <c r="F180" s="233" t="s">
        <v>2280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166</v>
      </c>
      <c r="AU180" s="18" t="s">
        <v>84</v>
      </c>
    </row>
    <row r="181" s="2" customFormat="1" ht="16.5" customHeight="1">
      <c r="A181" s="39"/>
      <c r="B181" s="40"/>
      <c r="C181" s="219" t="s">
        <v>380</v>
      </c>
      <c r="D181" s="219" t="s">
        <v>158</v>
      </c>
      <c r="E181" s="220" t="s">
        <v>2282</v>
      </c>
      <c r="F181" s="221" t="s">
        <v>2283</v>
      </c>
      <c r="G181" s="222" t="s">
        <v>2192</v>
      </c>
      <c r="H181" s="223">
        <v>48</v>
      </c>
      <c r="I181" s="224"/>
      <c r="J181" s="225">
        <f>ROUND(I181*H181,2)</f>
        <v>0</v>
      </c>
      <c r="K181" s="221" t="s">
        <v>1</v>
      </c>
      <c r="L181" s="45"/>
      <c r="M181" s="226" t="s">
        <v>1</v>
      </c>
      <c r="N181" s="227" t="s">
        <v>42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163</v>
      </c>
      <c r="AT181" s="230" t="s">
        <v>158</v>
      </c>
      <c r="AU181" s="230" t="s">
        <v>84</v>
      </c>
      <c r="AY181" s="18" t="s">
        <v>156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164</v>
      </c>
      <c r="BK181" s="231">
        <f>ROUND(I181*H181,2)</f>
        <v>0</v>
      </c>
      <c r="BL181" s="18" t="s">
        <v>163</v>
      </c>
      <c r="BM181" s="230" t="s">
        <v>2284</v>
      </c>
    </row>
    <row r="182" s="2" customFormat="1">
      <c r="A182" s="39"/>
      <c r="B182" s="40"/>
      <c r="C182" s="41"/>
      <c r="D182" s="232" t="s">
        <v>166</v>
      </c>
      <c r="E182" s="41"/>
      <c r="F182" s="233" t="s">
        <v>2283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166</v>
      </c>
      <c r="AU182" s="18" t="s">
        <v>84</v>
      </c>
    </row>
    <row r="183" s="2" customFormat="1" ht="16.5" customHeight="1">
      <c r="A183" s="39"/>
      <c r="B183" s="40"/>
      <c r="C183" s="261" t="s">
        <v>387</v>
      </c>
      <c r="D183" s="261" t="s">
        <v>241</v>
      </c>
      <c r="E183" s="262" t="s">
        <v>2285</v>
      </c>
      <c r="F183" s="263" t="s">
        <v>2286</v>
      </c>
      <c r="G183" s="264" t="s">
        <v>2192</v>
      </c>
      <c r="H183" s="265">
        <v>70</v>
      </c>
      <c r="I183" s="266"/>
      <c r="J183" s="267">
        <f>ROUND(I183*H183,2)</f>
        <v>0</v>
      </c>
      <c r="K183" s="263" t="s">
        <v>1</v>
      </c>
      <c r="L183" s="268"/>
      <c r="M183" s="269" t="s">
        <v>1</v>
      </c>
      <c r="N183" s="270" t="s">
        <v>42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219</v>
      </c>
      <c r="AT183" s="230" t="s">
        <v>241</v>
      </c>
      <c r="AU183" s="230" t="s">
        <v>84</v>
      </c>
      <c r="AY183" s="18" t="s">
        <v>156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164</v>
      </c>
      <c r="BK183" s="231">
        <f>ROUND(I183*H183,2)</f>
        <v>0</v>
      </c>
      <c r="BL183" s="18" t="s">
        <v>163</v>
      </c>
      <c r="BM183" s="230" t="s">
        <v>2287</v>
      </c>
    </row>
    <row r="184" s="2" customFormat="1">
      <c r="A184" s="39"/>
      <c r="B184" s="40"/>
      <c r="C184" s="41"/>
      <c r="D184" s="232" t="s">
        <v>166</v>
      </c>
      <c r="E184" s="41"/>
      <c r="F184" s="233" t="s">
        <v>2286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166</v>
      </c>
      <c r="AU184" s="18" t="s">
        <v>84</v>
      </c>
    </row>
    <row r="185" s="2" customFormat="1" ht="24.15" customHeight="1">
      <c r="A185" s="39"/>
      <c r="B185" s="40"/>
      <c r="C185" s="219" t="s">
        <v>395</v>
      </c>
      <c r="D185" s="219" t="s">
        <v>158</v>
      </c>
      <c r="E185" s="220" t="s">
        <v>2288</v>
      </c>
      <c r="F185" s="221" t="s">
        <v>2289</v>
      </c>
      <c r="G185" s="222" t="s">
        <v>241</v>
      </c>
      <c r="H185" s="223">
        <v>68</v>
      </c>
      <c r="I185" s="224"/>
      <c r="J185" s="225">
        <f>ROUND(I185*H185,2)</f>
        <v>0</v>
      </c>
      <c r="K185" s="221" t="s">
        <v>1</v>
      </c>
      <c r="L185" s="45"/>
      <c r="M185" s="226" t="s">
        <v>1</v>
      </c>
      <c r="N185" s="227" t="s">
        <v>42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163</v>
      </c>
      <c r="AT185" s="230" t="s">
        <v>158</v>
      </c>
      <c r="AU185" s="230" t="s">
        <v>84</v>
      </c>
      <c r="AY185" s="18" t="s">
        <v>156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164</v>
      </c>
      <c r="BK185" s="231">
        <f>ROUND(I185*H185,2)</f>
        <v>0</v>
      </c>
      <c r="BL185" s="18" t="s">
        <v>163</v>
      </c>
      <c r="BM185" s="230" t="s">
        <v>2290</v>
      </c>
    </row>
    <row r="186" s="2" customFormat="1">
      <c r="A186" s="39"/>
      <c r="B186" s="40"/>
      <c r="C186" s="41"/>
      <c r="D186" s="232" t="s">
        <v>166</v>
      </c>
      <c r="E186" s="41"/>
      <c r="F186" s="233" t="s">
        <v>2289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166</v>
      </c>
      <c r="AU186" s="18" t="s">
        <v>84</v>
      </c>
    </row>
    <row r="187" s="2" customFormat="1" ht="24.15" customHeight="1">
      <c r="A187" s="39"/>
      <c r="B187" s="40"/>
      <c r="C187" s="219" t="s">
        <v>405</v>
      </c>
      <c r="D187" s="219" t="s">
        <v>158</v>
      </c>
      <c r="E187" s="220" t="s">
        <v>2291</v>
      </c>
      <c r="F187" s="221" t="s">
        <v>2292</v>
      </c>
      <c r="G187" s="222" t="s">
        <v>241</v>
      </c>
      <c r="H187" s="223">
        <v>45</v>
      </c>
      <c r="I187" s="224"/>
      <c r="J187" s="225">
        <f>ROUND(I187*H187,2)</f>
        <v>0</v>
      </c>
      <c r="K187" s="221" t="s">
        <v>1</v>
      </c>
      <c r="L187" s="45"/>
      <c r="M187" s="226" t="s">
        <v>1</v>
      </c>
      <c r="N187" s="227" t="s">
        <v>42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163</v>
      </c>
      <c r="AT187" s="230" t="s">
        <v>158</v>
      </c>
      <c r="AU187" s="230" t="s">
        <v>84</v>
      </c>
      <c r="AY187" s="18" t="s">
        <v>156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164</v>
      </c>
      <c r="BK187" s="231">
        <f>ROUND(I187*H187,2)</f>
        <v>0</v>
      </c>
      <c r="BL187" s="18" t="s">
        <v>163</v>
      </c>
      <c r="BM187" s="230" t="s">
        <v>2293</v>
      </c>
    </row>
    <row r="188" s="2" customFormat="1">
      <c r="A188" s="39"/>
      <c r="B188" s="40"/>
      <c r="C188" s="41"/>
      <c r="D188" s="232" t="s">
        <v>166</v>
      </c>
      <c r="E188" s="41"/>
      <c r="F188" s="233" t="s">
        <v>2292</v>
      </c>
      <c r="G188" s="41"/>
      <c r="H188" s="41"/>
      <c r="I188" s="234"/>
      <c r="J188" s="41"/>
      <c r="K188" s="41"/>
      <c r="L188" s="45"/>
      <c r="M188" s="235"/>
      <c r="N188" s="236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166</v>
      </c>
      <c r="AU188" s="18" t="s">
        <v>84</v>
      </c>
    </row>
    <row r="189" s="12" customFormat="1" ht="25.92" customHeight="1">
      <c r="A189" s="12"/>
      <c r="B189" s="203"/>
      <c r="C189" s="204"/>
      <c r="D189" s="205" t="s">
        <v>75</v>
      </c>
      <c r="E189" s="206" t="s">
        <v>2294</v>
      </c>
      <c r="F189" s="206" t="s">
        <v>2295</v>
      </c>
      <c r="G189" s="204"/>
      <c r="H189" s="204"/>
      <c r="I189" s="207"/>
      <c r="J189" s="208">
        <f>BK189</f>
        <v>0</v>
      </c>
      <c r="K189" s="204"/>
      <c r="L189" s="209"/>
      <c r="M189" s="210"/>
      <c r="N189" s="211"/>
      <c r="O189" s="211"/>
      <c r="P189" s="212">
        <f>SUM(P190:P191)</f>
        <v>0</v>
      </c>
      <c r="Q189" s="211"/>
      <c r="R189" s="212">
        <f>SUM(R190:R191)</f>
        <v>0</v>
      </c>
      <c r="S189" s="211"/>
      <c r="T189" s="213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84</v>
      </c>
      <c r="AT189" s="215" t="s">
        <v>75</v>
      </c>
      <c r="AU189" s="215" t="s">
        <v>76</v>
      </c>
      <c r="AY189" s="214" t="s">
        <v>156</v>
      </c>
      <c r="BK189" s="216">
        <f>SUM(BK190:BK191)</f>
        <v>0</v>
      </c>
    </row>
    <row r="190" s="2" customFormat="1" ht="16.5" customHeight="1">
      <c r="A190" s="39"/>
      <c r="B190" s="40"/>
      <c r="C190" s="219" t="s">
        <v>411</v>
      </c>
      <c r="D190" s="219" t="s">
        <v>158</v>
      </c>
      <c r="E190" s="220" t="s">
        <v>2296</v>
      </c>
      <c r="F190" s="221" t="s">
        <v>2297</v>
      </c>
      <c r="G190" s="222" t="s">
        <v>241</v>
      </c>
      <c r="H190" s="223">
        <v>150</v>
      </c>
      <c r="I190" s="224"/>
      <c r="J190" s="225">
        <f>ROUND(I190*H190,2)</f>
        <v>0</v>
      </c>
      <c r="K190" s="221" t="s">
        <v>1</v>
      </c>
      <c r="L190" s="45"/>
      <c r="M190" s="226" t="s">
        <v>1</v>
      </c>
      <c r="N190" s="227" t="s">
        <v>42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163</v>
      </c>
      <c r="AT190" s="230" t="s">
        <v>158</v>
      </c>
      <c r="AU190" s="230" t="s">
        <v>84</v>
      </c>
      <c r="AY190" s="18" t="s">
        <v>156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164</v>
      </c>
      <c r="BK190" s="231">
        <f>ROUND(I190*H190,2)</f>
        <v>0</v>
      </c>
      <c r="BL190" s="18" t="s">
        <v>163</v>
      </c>
      <c r="BM190" s="230" t="s">
        <v>2298</v>
      </c>
    </row>
    <row r="191" s="2" customFormat="1">
      <c r="A191" s="39"/>
      <c r="B191" s="40"/>
      <c r="C191" s="41"/>
      <c r="D191" s="232" t="s">
        <v>166</v>
      </c>
      <c r="E191" s="41"/>
      <c r="F191" s="233" t="s">
        <v>2297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166</v>
      </c>
      <c r="AU191" s="18" t="s">
        <v>84</v>
      </c>
    </row>
    <row r="192" s="12" customFormat="1" ht="25.92" customHeight="1">
      <c r="A192" s="12"/>
      <c r="B192" s="203"/>
      <c r="C192" s="204"/>
      <c r="D192" s="205" t="s">
        <v>75</v>
      </c>
      <c r="E192" s="206" t="s">
        <v>2299</v>
      </c>
      <c r="F192" s="206" t="s">
        <v>2300</v>
      </c>
      <c r="G192" s="204"/>
      <c r="H192" s="204"/>
      <c r="I192" s="207"/>
      <c r="J192" s="208">
        <f>BK192</f>
        <v>0</v>
      </c>
      <c r="K192" s="204"/>
      <c r="L192" s="209"/>
      <c r="M192" s="210"/>
      <c r="N192" s="211"/>
      <c r="O192" s="211"/>
      <c r="P192" s="212">
        <f>SUM(P193:P194)</f>
        <v>0</v>
      </c>
      <c r="Q192" s="211"/>
      <c r="R192" s="212">
        <f>SUM(R193:R194)</f>
        <v>0</v>
      </c>
      <c r="S192" s="211"/>
      <c r="T192" s="213">
        <f>SUM(T193:T194)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4" t="s">
        <v>84</v>
      </c>
      <c r="AT192" s="215" t="s">
        <v>75</v>
      </c>
      <c r="AU192" s="215" t="s">
        <v>76</v>
      </c>
      <c r="AY192" s="214" t="s">
        <v>156</v>
      </c>
      <c r="BK192" s="216">
        <f>SUM(BK193:BK194)</f>
        <v>0</v>
      </c>
    </row>
    <row r="193" s="2" customFormat="1" ht="16.5" customHeight="1">
      <c r="A193" s="39"/>
      <c r="B193" s="40"/>
      <c r="C193" s="219" t="s">
        <v>418</v>
      </c>
      <c r="D193" s="219" t="s">
        <v>158</v>
      </c>
      <c r="E193" s="220" t="s">
        <v>2301</v>
      </c>
      <c r="F193" s="221" t="s">
        <v>2302</v>
      </c>
      <c r="G193" s="222" t="s">
        <v>241</v>
      </c>
      <c r="H193" s="223">
        <v>20</v>
      </c>
      <c r="I193" s="224"/>
      <c r="J193" s="225">
        <f>ROUND(I193*H193,2)</f>
        <v>0</v>
      </c>
      <c r="K193" s="221" t="s">
        <v>1</v>
      </c>
      <c r="L193" s="45"/>
      <c r="M193" s="226" t="s">
        <v>1</v>
      </c>
      <c r="N193" s="227" t="s">
        <v>42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163</v>
      </c>
      <c r="AT193" s="230" t="s">
        <v>158</v>
      </c>
      <c r="AU193" s="230" t="s">
        <v>84</v>
      </c>
      <c r="AY193" s="18" t="s">
        <v>156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164</v>
      </c>
      <c r="BK193" s="231">
        <f>ROUND(I193*H193,2)</f>
        <v>0</v>
      </c>
      <c r="BL193" s="18" t="s">
        <v>163</v>
      </c>
      <c r="BM193" s="230" t="s">
        <v>2303</v>
      </c>
    </row>
    <row r="194" s="2" customFormat="1">
      <c r="A194" s="39"/>
      <c r="B194" s="40"/>
      <c r="C194" s="41"/>
      <c r="D194" s="232" t="s">
        <v>166</v>
      </c>
      <c r="E194" s="41"/>
      <c r="F194" s="233" t="s">
        <v>2302</v>
      </c>
      <c r="G194" s="41"/>
      <c r="H194" s="41"/>
      <c r="I194" s="234"/>
      <c r="J194" s="41"/>
      <c r="K194" s="41"/>
      <c r="L194" s="45"/>
      <c r="M194" s="293"/>
      <c r="N194" s="294"/>
      <c r="O194" s="295"/>
      <c r="P194" s="295"/>
      <c r="Q194" s="295"/>
      <c r="R194" s="295"/>
      <c r="S194" s="295"/>
      <c r="T194" s="29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166</v>
      </c>
      <c r="AU194" s="18" t="s">
        <v>84</v>
      </c>
    </row>
    <row r="195" s="2" customFormat="1" ht="6.96" customHeight="1">
      <c r="A195" s="39"/>
      <c r="B195" s="67"/>
      <c r="C195" s="68"/>
      <c r="D195" s="68"/>
      <c r="E195" s="68"/>
      <c r="F195" s="68"/>
      <c r="G195" s="68"/>
      <c r="H195" s="68"/>
      <c r="I195" s="68"/>
      <c r="J195" s="68"/>
      <c r="K195" s="68"/>
      <c r="L195" s="45"/>
      <c r="M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</row>
  </sheetData>
  <sheetProtection sheet="1" autoFilter="0" formatColumns="0" formatRows="0" objects="1" scenarios="1" spinCount="100000" saltValue="XAKSFUSkLmW8Q3VgqEiuByUeT377WKpalG9KnYA5BMJTCngf5H1Hv6DGLu41FIIymFcJunE9KSzVQ0YCDlQsKQ==" hashValue="D/QI7UZzfMnip9ZRnf2wEuy3CVL6VfXMzPvVItSs5c3WDpWVxyAlyWCzWZ4QTDNTN+iosnLe8y9qA1mm2JKF3w==" algorithmName="SHA-512" password="CC35"/>
  <autoFilter ref="C118:K19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Novostavba rodinného domu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2304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5. 11. 2024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ROUND((SUM(BE129:BE282)),  2)</f>
        <v>0</v>
      </c>
      <c r="G33" s="39"/>
      <c r="H33" s="39"/>
      <c r="I33" s="156">
        <v>0.20999999999999999</v>
      </c>
      <c r="J33" s="155">
        <f>ROUND(((SUM(BE129:BE282))*I33),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ROUND((SUM(BF129:BF282)),  2)</f>
        <v>0</v>
      </c>
      <c r="G34" s="39"/>
      <c r="H34" s="39"/>
      <c r="I34" s="156">
        <v>0.12</v>
      </c>
      <c r="J34" s="155">
        <f>ROUND(((SUM(BF129:BF282))*I34),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ROUND((SUM(BG129:BG282)),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ROUND((SUM(BH129:BH282)),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ROUND((SUM(BI129:BI282)),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Novostavba rodinného domu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03 - Vodovodní a kanalizační přípojka, dešťová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5. 11. 2024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Luby, nám. 5. května 164, Luby</v>
      </c>
      <c r="G91" s="41"/>
      <c r="H91" s="41"/>
      <c r="I91" s="33" t="s">
        <v>31</v>
      </c>
      <c r="J91" s="37" t="str">
        <f>E21</f>
        <v>Projekční kancelář Beránek&amp;Hradil, Svobody 1, Cheb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hidden="1" s="9" customFormat="1" ht="24.96" customHeight="1">
      <c r="A97" s="9"/>
      <c r="B97" s="180"/>
      <c r="C97" s="181"/>
      <c r="D97" s="182" t="s">
        <v>103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104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105</v>
      </c>
      <c r="E99" s="189"/>
      <c r="F99" s="189"/>
      <c r="G99" s="189"/>
      <c r="H99" s="189"/>
      <c r="I99" s="189"/>
      <c r="J99" s="190">
        <f>J163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106</v>
      </c>
      <c r="E100" s="189"/>
      <c r="F100" s="189"/>
      <c r="G100" s="189"/>
      <c r="H100" s="189"/>
      <c r="I100" s="189"/>
      <c r="J100" s="190">
        <f>J169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107</v>
      </c>
      <c r="E101" s="189"/>
      <c r="F101" s="189"/>
      <c r="G101" s="189"/>
      <c r="H101" s="189"/>
      <c r="I101" s="189"/>
      <c r="J101" s="190">
        <f>J181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2305</v>
      </c>
      <c r="E102" s="189"/>
      <c r="F102" s="189"/>
      <c r="G102" s="189"/>
      <c r="H102" s="189"/>
      <c r="I102" s="189"/>
      <c r="J102" s="190">
        <f>J187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111</v>
      </c>
      <c r="E103" s="189"/>
      <c r="F103" s="189"/>
      <c r="G103" s="189"/>
      <c r="H103" s="189"/>
      <c r="I103" s="189"/>
      <c r="J103" s="190">
        <f>J245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80"/>
      <c r="C104" s="181"/>
      <c r="D104" s="182" t="s">
        <v>112</v>
      </c>
      <c r="E104" s="183"/>
      <c r="F104" s="183"/>
      <c r="G104" s="183"/>
      <c r="H104" s="183"/>
      <c r="I104" s="183"/>
      <c r="J104" s="184">
        <f>J252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0" customFormat="1" ht="19.92" customHeight="1">
      <c r="A105" s="10"/>
      <c r="B105" s="186"/>
      <c r="C105" s="187"/>
      <c r="D105" s="188" t="s">
        <v>115</v>
      </c>
      <c r="E105" s="189"/>
      <c r="F105" s="189"/>
      <c r="G105" s="189"/>
      <c r="H105" s="189"/>
      <c r="I105" s="189"/>
      <c r="J105" s="190">
        <f>J253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80"/>
      <c r="C106" s="181"/>
      <c r="D106" s="182" t="s">
        <v>2306</v>
      </c>
      <c r="E106" s="183"/>
      <c r="F106" s="183"/>
      <c r="G106" s="183"/>
      <c r="H106" s="183"/>
      <c r="I106" s="183"/>
      <c r="J106" s="184">
        <f>J262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86"/>
      <c r="C107" s="187"/>
      <c r="D107" s="188" t="s">
        <v>2307</v>
      </c>
      <c r="E107" s="189"/>
      <c r="F107" s="189"/>
      <c r="G107" s="189"/>
      <c r="H107" s="189"/>
      <c r="I107" s="189"/>
      <c r="J107" s="190">
        <f>J263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80"/>
      <c r="C108" s="181"/>
      <c r="D108" s="182" t="s">
        <v>136</v>
      </c>
      <c r="E108" s="183"/>
      <c r="F108" s="183"/>
      <c r="G108" s="183"/>
      <c r="H108" s="183"/>
      <c r="I108" s="183"/>
      <c r="J108" s="184">
        <f>J278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0" customFormat="1" ht="19.92" customHeight="1">
      <c r="A109" s="10"/>
      <c r="B109" s="186"/>
      <c r="C109" s="187"/>
      <c r="D109" s="188" t="s">
        <v>137</v>
      </c>
      <c r="E109" s="189"/>
      <c r="F109" s="189"/>
      <c r="G109" s="189"/>
      <c r="H109" s="189"/>
      <c r="I109" s="189"/>
      <c r="J109" s="190">
        <f>J279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hidden="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hidden="1"/>
    <row r="113" hidden="1"/>
    <row r="114" hidden="1"/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141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5" t="str">
        <f>E7</f>
        <v>Novostavba rodinného domu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96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03 - Vodovodní a kanalizační přípojka, dešťová kanalizace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 xml:space="preserve"> </v>
      </c>
      <c r="G123" s="41"/>
      <c r="H123" s="41"/>
      <c r="I123" s="33" t="s">
        <v>22</v>
      </c>
      <c r="J123" s="80" t="str">
        <f>IF(J12="","",J12)</f>
        <v>5. 11. 2024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40.05" customHeight="1">
      <c r="A125" s="39"/>
      <c r="B125" s="40"/>
      <c r="C125" s="33" t="s">
        <v>24</v>
      </c>
      <c r="D125" s="41"/>
      <c r="E125" s="41"/>
      <c r="F125" s="28" t="str">
        <f>E15</f>
        <v>Město Luby, nám. 5. května 164, Luby</v>
      </c>
      <c r="G125" s="41"/>
      <c r="H125" s="41"/>
      <c r="I125" s="33" t="s">
        <v>31</v>
      </c>
      <c r="J125" s="37" t="str">
        <f>E21</f>
        <v>Projekční kancelář Beránek&amp;Hradil, Svobody 1, Cheb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29</v>
      </c>
      <c r="D126" s="41"/>
      <c r="E126" s="41"/>
      <c r="F126" s="28" t="str">
        <f>IF(E18="","",E18)</f>
        <v>Vyplň údaj</v>
      </c>
      <c r="G126" s="41"/>
      <c r="H126" s="41"/>
      <c r="I126" s="33" t="s">
        <v>34</v>
      </c>
      <c r="J126" s="37" t="str">
        <f>E24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142</v>
      </c>
      <c r="D128" s="195" t="s">
        <v>61</v>
      </c>
      <c r="E128" s="195" t="s">
        <v>57</v>
      </c>
      <c r="F128" s="195" t="s">
        <v>58</v>
      </c>
      <c r="G128" s="195" t="s">
        <v>143</v>
      </c>
      <c r="H128" s="195" t="s">
        <v>144</v>
      </c>
      <c r="I128" s="195" t="s">
        <v>145</v>
      </c>
      <c r="J128" s="195" t="s">
        <v>100</v>
      </c>
      <c r="K128" s="196" t="s">
        <v>146</v>
      </c>
      <c r="L128" s="197"/>
      <c r="M128" s="101" t="s">
        <v>1</v>
      </c>
      <c r="N128" s="102" t="s">
        <v>40</v>
      </c>
      <c r="O128" s="102" t="s">
        <v>147</v>
      </c>
      <c r="P128" s="102" t="s">
        <v>148</v>
      </c>
      <c r="Q128" s="102" t="s">
        <v>149</v>
      </c>
      <c r="R128" s="102" t="s">
        <v>150</v>
      </c>
      <c r="S128" s="102" t="s">
        <v>151</v>
      </c>
      <c r="T128" s="103" t="s">
        <v>152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153</v>
      </c>
      <c r="D129" s="41"/>
      <c r="E129" s="41"/>
      <c r="F129" s="41"/>
      <c r="G129" s="41"/>
      <c r="H129" s="41"/>
      <c r="I129" s="41"/>
      <c r="J129" s="198">
        <f>BK129</f>
        <v>0</v>
      </c>
      <c r="K129" s="41"/>
      <c r="L129" s="45"/>
      <c r="M129" s="104"/>
      <c r="N129" s="199"/>
      <c r="O129" s="105"/>
      <c r="P129" s="200">
        <f>P130+P252+P262+P278</f>
        <v>0</v>
      </c>
      <c r="Q129" s="105"/>
      <c r="R129" s="200">
        <f>R130+R252+R262+R278</f>
        <v>1.1883680000000001</v>
      </c>
      <c r="S129" s="105"/>
      <c r="T129" s="201">
        <f>T130+T252+T262+T278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75</v>
      </c>
      <c r="AU129" s="18" t="s">
        <v>102</v>
      </c>
      <c r="BK129" s="202">
        <f>BK130+BK252+BK262+BK278</f>
        <v>0</v>
      </c>
    </row>
    <row r="130" s="12" customFormat="1" ht="25.92" customHeight="1">
      <c r="A130" s="12"/>
      <c r="B130" s="203"/>
      <c r="C130" s="204"/>
      <c r="D130" s="205" t="s">
        <v>75</v>
      </c>
      <c r="E130" s="206" t="s">
        <v>154</v>
      </c>
      <c r="F130" s="206" t="s">
        <v>155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P131+P163+P169+P181+P187+P245</f>
        <v>0</v>
      </c>
      <c r="Q130" s="211"/>
      <c r="R130" s="212">
        <f>R131+R163+R169+R181+R187+R245</f>
        <v>1.0761720000000001</v>
      </c>
      <c r="S130" s="211"/>
      <c r="T130" s="213">
        <f>T131+T163+T169+T181+T187+T245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84</v>
      </c>
      <c r="AT130" s="215" t="s">
        <v>75</v>
      </c>
      <c r="AU130" s="215" t="s">
        <v>76</v>
      </c>
      <c r="AY130" s="214" t="s">
        <v>156</v>
      </c>
      <c r="BK130" s="216">
        <f>BK131+BK163+BK169+BK181+BK187+BK245</f>
        <v>0</v>
      </c>
    </row>
    <row r="131" s="12" customFormat="1" ht="22.8" customHeight="1">
      <c r="A131" s="12"/>
      <c r="B131" s="203"/>
      <c r="C131" s="204"/>
      <c r="D131" s="205" t="s">
        <v>75</v>
      </c>
      <c r="E131" s="217" t="s">
        <v>84</v>
      </c>
      <c r="F131" s="217" t="s">
        <v>157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SUM(P132:P162)</f>
        <v>0</v>
      </c>
      <c r="Q131" s="211"/>
      <c r="R131" s="212">
        <f>SUM(R132:R162)</f>
        <v>0.055999999999999994</v>
      </c>
      <c r="S131" s="211"/>
      <c r="T131" s="213">
        <f>SUM(T132:T162)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84</v>
      </c>
      <c r="AT131" s="215" t="s">
        <v>75</v>
      </c>
      <c r="AU131" s="215" t="s">
        <v>84</v>
      </c>
      <c r="AY131" s="214" t="s">
        <v>156</v>
      </c>
      <c r="BK131" s="216">
        <f>SUM(BK132:BK162)</f>
        <v>0</v>
      </c>
    </row>
    <row r="132" s="2" customFormat="1" ht="16.5" customHeight="1">
      <c r="A132" s="39"/>
      <c r="B132" s="40"/>
      <c r="C132" s="219" t="s">
        <v>84</v>
      </c>
      <c r="D132" s="219" t="s">
        <v>158</v>
      </c>
      <c r="E132" s="220" t="s">
        <v>2308</v>
      </c>
      <c r="F132" s="221" t="s">
        <v>2309</v>
      </c>
      <c r="G132" s="222" t="s">
        <v>256</v>
      </c>
      <c r="H132" s="223">
        <v>100</v>
      </c>
      <c r="I132" s="224"/>
      <c r="J132" s="225">
        <f>ROUND(I132*H132,2)</f>
        <v>0</v>
      </c>
      <c r="K132" s="221" t="s">
        <v>162</v>
      </c>
      <c r="L132" s="45"/>
      <c r="M132" s="226" t="s">
        <v>1</v>
      </c>
      <c r="N132" s="227" t="s">
        <v>42</v>
      </c>
      <c r="O132" s="92"/>
      <c r="P132" s="228">
        <f>O132*H132</f>
        <v>0</v>
      </c>
      <c r="Q132" s="228">
        <v>0.00055999999999999995</v>
      </c>
      <c r="R132" s="228">
        <f>Q132*H132</f>
        <v>0.055999999999999994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163</v>
      </c>
      <c r="AT132" s="230" t="s">
        <v>158</v>
      </c>
      <c r="AU132" s="230" t="s">
        <v>164</v>
      </c>
      <c r="AY132" s="18" t="s">
        <v>156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164</v>
      </c>
      <c r="BK132" s="231">
        <f>ROUND(I132*H132,2)</f>
        <v>0</v>
      </c>
      <c r="BL132" s="18" t="s">
        <v>163</v>
      </c>
      <c r="BM132" s="230" t="s">
        <v>2310</v>
      </c>
    </row>
    <row r="133" s="2" customFormat="1">
      <c r="A133" s="39"/>
      <c r="B133" s="40"/>
      <c r="C133" s="41"/>
      <c r="D133" s="232" t="s">
        <v>166</v>
      </c>
      <c r="E133" s="41"/>
      <c r="F133" s="233" t="s">
        <v>2311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166</v>
      </c>
      <c r="AU133" s="18" t="s">
        <v>164</v>
      </c>
    </row>
    <row r="134" s="2" customFormat="1">
      <c r="A134" s="39"/>
      <c r="B134" s="40"/>
      <c r="C134" s="41"/>
      <c r="D134" s="237" t="s">
        <v>168</v>
      </c>
      <c r="E134" s="41"/>
      <c r="F134" s="238" t="s">
        <v>2312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168</v>
      </c>
      <c r="AU134" s="18" t="s">
        <v>164</v>
      </c>
    </row>
    <row r="135" s="2" customFormat="1" ht="21.75" customHeight="1">
      <c r="A135" s="39"/>
      <c r="B135" s="40"/>
      <c r="C135" s="219" t="s">
        <v>164</v>
      </c>
      <c r="D135" s="219" t="s">
        <v>158</v>
      </c>
      <c r="E135" s="220" t="s">
        <v>2313</v>
      </c>
      <c r="F135" s="221" t="s">
        <v>2314</v>
      </c>
      <c r="G135" s="222" t="s">
        <v>256</v>
      </c>
      <c r="H135" s="223">
        <v>100</v>
      </c>
      <c r="I135" s="224"/>
      <c r="J135" s="225">
        <f>ROUND(I135*H135,2)</f>
        <v>0</v>
      </c>
      <c r="K135" s="221" t="s">
        <v>162</v>
      </c>
      <c r="L135" s="45"/>
      <c r="M135" s="226" t="s">
        <v>1</v>
      </c>
      <c r="N135" s="227" t="s">
        <v>42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163</v>
      </c>
      <c r="AT135" s="230" t="s">
        <v>158</v>
      </c>
      <c r="AU135" s="230" t="s">
        <v>164</v>
      </c>
      <c r="AY135" s="18" t="s">
        <v>156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164</v>
      </c>
      <c r="BK135" s="231">
        <f>ROUND(I135*H135,2)</f>
        <v>0</v>
      </c>
      <c r="BL135" s="18" t="s">
        <v>163</v>
      </c>
      <c r="BM135" s="230" t="s">
        <v>2315</v>
      </c>
    </row>
    <row r="136" s="2" customFormat="1">
      <c r="A136" s="39"/>
      <c r="B136" s="40"/>
      <c r="C136" s="41"/>
      <c r="D136" s="232" t="s">
        <v>166</v>
      </c>
      <c r="E136" s="41"/>
      <c r="F136" s="233" t="s">
        <v>2316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166</v>
      </c>
      <c r="AU136" s="18" t="s">
        <v>164</v>
      </c>
    </row>
    <row r="137" s="2" customFormat="1">
      <c r="A137" s="39"/>
      <c r="B137" s="40"/>
      <c r="C137" s="41"/>
      <c r="D137" s="237" t="s">
        <v>168</v>
      </c>
      <c r="E137" s="41"/>
      <c r="F137" s="238" t="s">
        <v>2317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168</v>
      </c>
      <c r="AU137" s="18" t="s">
        <v>164</v>
      </c>
    </row>
    <row r="138" s="2" customFormat="1" ht="37.8" customHeight="1">
      <c r="A138" s="39"/>
      <c r="B138" s="40"/>
      <c r="C138" s="219" t="s">
        <v>180</v>
      </c>
      <c r="D138" s="219" t="s">
        <v>158</v>
      </c>
      <c r="E138" s="220" t="s">
        <v>197</v>
      </c>
      <c r="F138" s="221" t="s">
        <v>198</v>
      </c>
      <c r="G138" s="222" t="s">
        <v>175</v>
      </c>
      <c r="H138" s="223">
        <v>28.524000000000001</v>
      </c>
      <c r="I138" s="224"/>
      <c r="J138" s="225">
        <f>ROUND(I138*H138,2)</f>
        <v>0</v>
      </c>
      <c r="K138" s="221" t="s">
        <v>162</v>
      </c>
      <c r="L138" s="45"/>
      <c r="M138" s="226" t="s">
        <v>1</v>
      </c>
      <c r="N138" s="227" t="s">
        <v>42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163</v>
      </c>
      <c r="AT138" s="230" t="s">
        <v>158</v>
      </c>
      <c r="AU138" s="230" t="s">
        <v>164</v>
      </c>
      <c r="AY138" s="18" t="s">
        <v>156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164</v>
      </c>
      <c r="BK138" s="231">
        <f>ROUND(I138*H138,2)</f>
        <v>0</v>
      </c>
      <c r="BL138" s="18" t="s">
        <v>163</v>
      </c>
      <c r="BM138" s="230" t="s">
        <v>2318</v>
      </c>
    </row>
    <row r="139" s="2" customFormat="1">
      <c r="A139" s="39"/>
      <c r="B139" s="40"/>
      <c r="C139" s="41"/>
      <c r="D139" s="232" t="s">
        <v>166</v>
      </c>
      <c r="E139" s="41"/>
      <c r="F139" s="233" t="s">
        <v>200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166</v>
      </c>
      <c r="AU139" s="18" t="s">
        <v>164</v>
      </c>
    </row>
    <row r="140" s="2" customFormat="1">
      <c r="A140" s="39"/>
      <c r="B140" s="40"/>
      <c r="C140" s="41"/>
      <c r="D140" s="237" t="s">
        <v>168</v>
      </c>
      <c r="E140" s="41"/>
      <c r="F140" s="238" t="s">
        <v>201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168</v>
      </c>
      <c r="AU140" s="18" t="s">
        <v>164</v>
      </c>
    </row>
    <row r="141" s="13" customFormat="1">
      <c r="A141" s="13"/>
      <c r="B141" s="239"/>
      <c r="C141" s="240"/>
      <c r="D141" s="232" t="s">
        <v>170</v>
      </c>
      <c r="E141" s="241" t="s">
        <v>1</v>
      </c>
      <c r="F141" s="242" t="s">
        <v>2319</v>
      </c>
      <c r="G141" s="240"/>
      <c r="H141" s="243">
        <v>28.524000000000001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170</v>
      </c>
      <c r="AU141" s="249" t="s">
        <v>164</v>
      </c>
      <c r="AV141" s="13" t="s">
        <v>164</v>
      </c>
      <c r="AW141" s="13" t="s">
        <v>33</v>
      </c>
      <c r="AX141" s="13" t="s">
        <v>76</v>
      </c>
      <c r="AY141" s="249" t="s">
        <v>156</v>
      </c>
    </row>
    <row r="142" s="14" customFormat="1">
      <c r="A142" s="14"/>
      <c r="B142" s="250"/>
      <c r="C142" s="251"/>
      <c r="D142" s="232" t="s">
        <v>170</v>
      </c>
      <c r="E142" s="252" t="s">
        <v>1</v>
      </c>
      <c r="F142" s="253" t="s">
        <v>172</v>
      </c>
      <c r="G142" s="251"/>
      <c r="H142" s="254">
        <v>28.524000000000001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0" t="s">
        <v>170</v>
      </c>
      <c r="AU142" s="260" t="s">
        <v>164</v>
      </c>
      <c r="AV142" s="14" t="s">
        <v>163</v>
      </c>
      <c r="AW142" s="14" t="s">
        <v>33</v>
      </c>
      <c r="AX142" s="14" t="s">
        <v>84</v>
      </c>
      <c r="AY142" s="260" t="s">
        <v>156</v>
      </c>
    </row>
    <row r="143" s="2" customFormat="1" ht="37.8" customHeight="1">
      <c r="A143" s="39"/>
      <c r="B143" s="40"/>
      <c r="C143" s="219" t="s">
        <v>163</v>
      </c>
      <c r="D143" s="219" t="s">
        <v>158</v>
      </c>
      <c r="E143" s="220" t="s">
        <v>204</v>
      </c>
      <c r="F143" s="221" t="s">
        <v>205</v>
      </c>
      <c r="G143" s="222" t="s">
        <v>175</v>
      </c>
      <c r="H143" s="223">
        <v>370.81200000000001</v>
      </c>
      <c r="I143" s="224"/>
      <c r="J143" s="225">
        <f>ROUND(I143*H143,2)</f>
        <v>0</v>
      </c>
      <c r="K143" s="221" t="s">
        <v>162</v>
      </c>
      <c r="L143" s="45"/>
      <c r="M143" s="226" t="s">
        <v>1</v>
      </c>
      <c r="N143" s="227" t="s">
        <v>42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163</v>
      </c>
      <c r="AT143" s="230" t="s">
        <v>158</v>
      </c>
      <c r="AU143" s="230" t="s">
        <v>164</v>
      </c>
      <c r="AY143" s="18" t="s">
        <v>156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164</v>
      </c>
      <c r="BK143" s="231">
        <f>ROUND(I143*H143,2)</f>
        <v>0</v>
      </c>
      <c r="BL143" s="18" t="s">
        <v>163</v>
      </c>
      <c r="BM143" s="230" t="s">
        <v>2320</v>
      </c>
    </row>
    <row r="144" s="2" customFormat="1">
      <c r="A144" s="39"/>
      <c r="B144" s="40"/>
      <c r="C144" s="41"/>
      <c r="D144" s="232" t="s">
        <v>166</v>
      </c>
      <c r="E144" s="41"/>
      <c r="F144" s="233" t="s">
        <v>207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166</v>
      </c>
      <c r="AU144" s="18" t="s">
        <v>164</v>
      </c>
    </row>
    <row r="145" s="2" customFormat="1">
      <c r="A145" s="39"/>
      <c r="B145" s="40"/>
      <c r="C145" s="41"/>
      <c r="D145" s="237" t="s">
        <v>168</v>
      </c>
      <c r="E145" s="41"/>
      <c r="F145" s="238" t="s">
        <v>208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168</v>
      </c>
      <c r="AU145" s="18" t="s">
        <v>164</v>
      </c>
    </row>
    <row r="146" s="13" customFormat="1">
      <c r="A146" s="13"/>
      <c r="B146" s="239"/>
      <c r="C146" s="240"/>
      <c r="D146" s="232" t="s">
        <v>170</v>
      </c>
      <c r="E146" s="240"/>
      <c r="F146" s="242" t="s">
        <v>2321</v>
      </c>
      <c r="G146" s="240"/>
      <c r="H146" s="243">
        <v>370.81200000000001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170</v>
      </c>
      <c r="AU146" s="249" t="s">
        <v>164</v>
      </c>
      <c r="AV146" s="13" t="s">
        <v>164</v>
      </c>
      <c r="AW146" s="13" t="s">
        <v>4</v>
      </c>
      <c r="AX146" s="13" t="s">
        <v>84</v>
      </c>
      <c r="AY146" s="249" t="s">
        <v>156</v>
      </c>
    </row>
    <row r="147" s="2" customFormat="1" ht="33" customHeight="1">
      <c r="A147" s="39"/>
      <c r="B147" s="40"/>
      <c r="C147" s="219" t="s">
        <v>196</v>
      </c>
      <c r="D147" s="219" t="s">
        <v>158</v>
      </c>
      <c r="E147" s="220" t="s">
        <v>211</v>
      </c>
      <c r="F147" s="221" t="s">
        <v>212</v>
      </c>
      <c r="G147" s="222" t="s">
        <v>213</v>
      </c>
      <c r="H147" s="223">
        <v>68.456999999999994</v>
      </c>
      <c r="I147" s="224"/>
      <c r="J147" s="225">
        <f>ROUND(I147*H147,2)</f>
        <v>0</v>
      </c>
      <c r="K147" s="221" t="s">
        <v>162</v>
      </c>
      <c r="L147" s="45"/>
      <c r="M147" s="226" t="s">
        <v>1</v>
      </c>
      <c r="N147" s="227" t="s">
        <v>42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163</v>
      </c>
      <c r="AT147" s="230" t="s">
        <v>158</v>
      </c>
      <c r="AU147" s="230" t="s">
        <v>164</v>
      </c>
      <c r="AY147" s="18" t="s">
        <v>156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164</v>
      </c>
      <c r="BK147" s="231">
        <f>ROUND(I147*H147,2)</f>
        <v>0</v>
      </c>
      <c r="BL147" s="18" t="s">
        <v>163</v>
      </c>
      <c r="BM147" s="230" t="s">
        <v>2322</v>
      </c>
    </row>
    <row r="148" s="2" customFormat="1">
      <c r="A148" s="39"/>
      <c r="B148" s="40"/>
      <c r="C148" s="41"/>
      <c r="D148" s="232" t="s">
        <v>166</v>
      </c>
      <c r="E148" s="41"/>
      <c r="F148" s="233" t="s">
        <v>215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166</v>
      </c>
      <c r="AU148" s="18" t="s">
        <v>164</v>
      </c>
    </row>
    <row r="149" s="2" customFormat="1">
      <c r="A149" s="39"/>
      <c r="B149" s="40"/>
      <c r="C149" s="41"/>
      <c r="D149" s="237" t="s">
        <v>168</v>
      </c>
      <c r="E149" s="41"/>
      <c r="F149" s="238" t="s">
        <v>216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168</v>
      </c>
      <c r="AU149" s="18" t="s">
        <v>164</v>
      </c>
    </row>
    <row r="150" s="13" customFormat="1">
      <c r="A150" s="13"/>
      <c r="B150" s="239"/>
      <c r="C150" s="240"/>
      <c r="D150" s="232" t="s">
        <v>170</v>
      </c>
      <c r="E150" s="241" t="s">
        <v>1</v>
      </c>
      <c r="F150" s="242" t="s">
        <v>2323</v>
      </c>
      <c r="G150" s="240"/>
      <c r="H150" s="243">
        <v>45.637999999999998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170</v>
      </c>
      <c r="AU150" s="249" t="s">
        <v>164</v>
      </c>
      <c r="AV150" s="13" t="s">
        <v>164</v>
      </c>
      <c r="AW150" s="13" t="s">
        <v>33</v>
      </c>
      <c r="AX150" s="13" t="s">
        <v>76</v>
      </c>
      <c r="AY150" s="249" t="s">
        <v>156</v>
      </c>
    </row>
    <row r="151" s="14" customFormat="1">
      <c r="A151" s="14"/>
      <c r="B151" s="250"/>
      <c r="C151" s="251"/>
      <c r="D151" s="232" t="s">
        <v>170</v>
      </c>
      <c r="E151" s="252" t="s">
        <v>1</v>
      </c>
      <c r="F151" s="253" t="s">
        <v>172</v>
      </c>
      <c r="G151" s="251"/>
      <c r="H151" s="254">
        <v>45.637999999999998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170</v>
      </c>
      <c r="AU151" s="260" t="s">
        <v>164</v>
      </c>
      <c r="AV151" s="14" t="s">
        <v>163</v>
      </c>
      <c r="AW151" s="14" t="s">
        <v>33</v>
      </c>
      <c r="AX151" s="14" t="s">
        <v>84</v>
      </c>
      <c r="AY151" s="260" t="s">
        <v>156</v>
      </c>
    </row>
    <row r="152" s="13" customFormat="1">
      <c r="A152" s="13"/>
      <c r="B152" s="239"/>
      <c r="C152" s="240"/>
      <c r="D152" s="232" t="s">
        <v>170</v>
      </c>
      <c r="E152" s="240"/>
      <c r="F152" s="242" t="s">
        <v>2324</v>
      </c>
      <c r="G152" s="240"/>
      <c r="H152" s="243">
        <v>68.456999999999994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170</v>
      </c>
      <c r="AU152" s="249" t="s">
        <v>164</v>
      </c>
      <c r="AV152" s="13" t="s">
        <v>164</v>
      </c>
      <c r="AW152" s="13" t="s">
        <v>4</v>
      </c>
      <c r="AX152" s="13" t="s">
        <v>84</v>
      </c>
      <c r="AY152" s="249" t="s">
        <v>156</v>
      </c>
    </row>
    <row r="153" s="2" customFormat="1" ht="16.5" customHeight="1">
      <c r="A153" s="39"/>
      <c r="B153" s="40"/>
      <c r="C153" s="219" t="s">
        <v>203</v>
      </c>
      <c r="D153" s="219" t="s">
        <v>158</v>
      </c>
      <c r="E153" s="220" t="s">
        <v>220</v>
      </c>
      <c r="F153" s="221" t="s">
        <v>221</v>
      </c>
      <c r="G153" s="222" t="s">
        <v>175</v>
      </c>
      <c r="H153" s="223">
        <v>28.524000000000001</v>
      </c>
      <c r="I153" s="224"/>
      <c r="J153" s="225">
        <f>ROUND(I153*H153,2)</f>
        <v>0</v>
      </c>
      <c r="K153" s="221" t="s">
        <v>162</v>
      </c>
      <c r="L153" s="45"/>
      <c r="M153" s="226" t="s">
        <v>1</v>
      </c>
      <c r="N153" s="227" t="s">
        <v>42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163</v>
      </c>
      <c r="AT153" s="230" t="s">
        <v>158</v>
      </c>
      <c r="AU153" s="230" t="s">
        <v>164</v>
      </c>
      <c r="AY153" s="18" t="s">
        <v>156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164</v>
      </c>
      <c r="BK153" s="231">
        <f>ROUND(I153*H153,2)</f>
        <v>0</v>
      </c>
      <c r="BL153" s="18" t="s">
        <v>163</v>
      </c>
      <c r="BM153" s="230" t="s">
        <v>2325</v>
      </c>
    </row>
    <row r="154" s="2" customFormat="1">
      <c r="A154" s="39"/>
      <c r="B154" s="40"/>
      <c r="C154" s="41"/>
      <c r="D154" s="232" t="s">
        <v>166</v>
      </c>
      <c r="E154" s="41"/>
      <c r="F154" s="233" t="s">
        <v>223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166</v>
      </c>
      <c r="AU154" s="18" t="s">
        <v>164</v>
      </c>
    </row>
    <row r="155" s="2" customFormat="1">
      <c r="A155" s="39"/>
      <c r="B155" s="40"/>
      <c r="C155" s="41"/>
      <c r="D155" s="237" t="s">
        <v>168</v>
      </c>
      <c r="E155" s="41"/>
      <c r="F155" s="238" t="s">
        <v>224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168</v>
      </c>
      <c r="AU155" s="18" t="s">
        <v>164</v>
      </c>
    </row>
    <row r="156" s="2" customFormat="1" ht="24.15" customHeight="1">
      <c r="A156" s="39"/>
      <c r="B156" s="40"/>
      <c r="C156" s="219" t="s">
        <v>210</v>
      </c>
      <c r="D156" s="219" t="s">
        <v>158</v>
      </c>
      <c r="E156" s="220" t="s">
        <v>226</v>
      </c>
      <c r="F156" s="221" t="s">
        <v>227</v>
      </c>
      <c r="G156" s="222" t="s">
        <v>175</v>
      </c>
      <c r="H156" s="223">
        <v>32.520000000000003</v>
      </c>
      <c r="I156" s="224"/>
      <c r="J156" s="225">
        <f>ROUND(I156*H156,2)</f>
        <v>0</v>
      </c>
      <c r="K156" s="221" t="s">
        <v>162</v>
      </c>
      <c r="L156" s="45"/>
      <c r="M156" s="226" t="s">
        <v>1</v>
      </c>
      <c r="N156" s="227" t="s">
        <v>42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163</v>
      </c>
      <c r="AT156" s="230" t="s">
        <v>158</v>
      </c>
      <c r="AU156" s="230" t="s">
        <v>164</v>
      </c>
      <c r="AY156" s="18" t="s">
        <v>156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164</v>
      </c>
      <c r="BK156" s="231">
        <f>ROUND(I156*H156,2)</f>
        <v>0</v>
      </c>
      <c r="BL156" s="18" t="s">
        <v>163</v>
      </c>
      <c r="BM156" s="230" t="s">
        <v>2326</v>
      </c>
    </row>
    <row r="157" s="2" customFormat="1">
      <c r="A157" s="39"/>
      <c r="B157" s="40"/>
      <c r="C157" s="41"/>
      <c r="D157" s="232" t="s">
        <v>166</v>
      </c>
      <c r="E157" s="41"/>
      <c r="F157" s="233" t="s">
        <v>229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166</v>
      </c>
      <c r="AU157" s="18" t="s">
        <v>164</v>
      </c>
    </row>
    <row r="158" s="2" customFormat="1">
      <c r="A158" s="39"/>
      <c r="B158" s="40"/>
      <c r="C158" s="41"/>
      <c r="D158" s="237" t="s">
        <v>168</v>
      </c>
      <c r="E158" s="41"/>
      <c r="F158" s="238" t="s">
        <v>230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168</v>
      </c>
      <c r="AU158" s="18" t="s">
        <v>164</v>
      </c>
    </row>
    <row r="159" s="13" customFormat="1">
      <c r="A159" s="13"/>
      <c r="B159" s="239"/>
      <c r="C159" s="240"/>
      <c r="D159" s="232" t="s">
        <v>170</v>
      </c>
      <c r="E159" s="241" t="s">
        <v>1</v>
      </c>
      <c r="F159" s="242" t="s">
        <v>2327</v>
      </c>
      <c r="G159" s="240"/>
      <c r="H159" s="243">
        <v>10.800000000000001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170</v>
      </c>
      <c r="AU159" s="249" t="s">
        <v>164</v>
      </c>
      <c r="AV159" s="13" t="s">
        <v>164</v>
      </c>
      <c r="AW159" s="13" t="s">
        <v>33</v>
      </c>
      <c r="AX159" s="13" t="s">
        <v>76</v>
      </c>
      <c r="AY159" s="249" t="s">
        <v>156</v>
      </c>
    </row>
    <row r="160" s="13" customFormat="1">
      <c r="A160" s="13"/>
      <c r="B160" s="239"/>
      <c r="C160" s="240"/>
      <c r="D160" s="232" t="s">
        <v>170</v>
      </c>
      <c r="E160" s="241" t="s">
        <v>1</v>
      </c>
      <c r="F160" s="242" t="s">
        <v>2328</v>
      </c>
      <c r="G160" s="240"/>
      <c r="H160" s="243">
        <v>10.92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170</v>
      </c>
      <c r="AU160" s="249" t="s">
        <v>164</v>
      </c>
      <c r="AV160" s="13" t="s">
        <v>164</v>
      </c>
      <c r="AW160" s="13" t="s">
        <v>33</v>
      </c>
      <c r="AX160" s="13" t="s">
        <v>76</v>
      </c>
      <c r="AY160" s="249" t="s">
        <v>156</v>
      </c>
    </row>
    <row r="161" s="13" customFormat="1">
      <c r="A161" s="13"/>
      <c r="B161" s="239"/>
      <c r="C161" s="240"/>
      <c r="D161" s="232" t="s">
        <v>170</v>
      </c>
      <c r="E161" s="241" t="s">
        <v>1</v>
      </c>
      <c r="F161" s="242" t="s">
        <v>2329</v>
      </c>
      <c r="G161" s="240"/>
      <c r="H161" s="243">
        <v>10.800000000000001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170</v>
      </c>
      <c r="AU161" s="249" t="s">
        <v>164</v>
      </c>
      <c r="AV161" s="13" t="s">
        <v>164</v>
      </c>
      <c r="AW161" s="13" t="s">
        <v>33</v>
      </c>
      <c r="AX161" s="13" t="s">
        <v>76</v>
      </c>
      <c r="AY161" s="249" t="s">
        <v>156</v>
      </c>
    </row>
    <row r="162" s="14" customFormat="1">
      <c r="A162" s="14"/>
      <c r="B162" s="250"/>
      <c r="C162" s="251"/>
      <c r="D162" s="232" t="s">
        <v>170</v>
      </c>
      <c r="E162" s="252" t="s">
        <v>1</v>
      </c>
      <c r="F162" s="253" t="s">
        <v>172</v>
      </c>
      <c r="G162" s="251"/>
      <c r="H162" s="254">
        <v>32.519999999999996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170</v>
      </c>
      <c r="AU162" s="260" t="s">
        <v>164</v>
      </c>
      <c r="AV162" s="14" t="s">
        <v>163</v>
      </c>
      <c r="AW162" s="14" t="s">
        <v>33</v>
      </c>
      <c r="AX162" s="14" t="s">
        <v>84</v>
      </c>
      <c r="AY162" s="260" t="s">
        <v>156</v>
      </c>
    </row>
    <row r="163" s="12" customFormat="1" ht="22.8" customHeight="1">
      <c r="A163" s="12"/>
      <c r="B163" s="203"/>
      <c r="C163" s="204"/>
      <c r="D163" s="205" t="s">
        <v>75</v>
      </c>
      <c r="E163" s="217" t="s">
        <v>164</v>
      </c>
      <c r="F163" s="217" t="s">
        <v>252</v>
      </c>
      <c r="G163" s="204"/>
      <c r="H163" s="204"/>
      <c r="I163" s="207"/>
      <c r="J163" s="218">
        <f>BK163</f>
        <v>0</v>
      </c>
      <c r="K163" s="204"/>
      <c r="L163" s="209"/>
      <c r="M163" s="210"/>
      <c r="N163" s="211"/>
      <c r="O163" s="211"/>
      <c r="P163" s="212">
        <f>SUM(P164:P168)</f>
        <v>0</v>
      </c>
      <c r="Q163" s="211"/>
      <c r="R163" s="212">
        <f>SUM(R164:R168)</f>
        <v>0</v>
      </c>
      <c r="S163" s="211"/>
      <c r="T163" s="213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84</v>
      </c>
      <c r="AT163" s="215" t="s">
        <v>75</v>
      </c>
      <c r="AU163" s="215" t="s">
        <v>84</v>
      </c>
      <c r="AY163" s="214" t="s">
        <v>156</v>
      </c>
      <c r="BK163" s="216">
        <f>SUM(BK164:BK168)</f>
        <v>0</v>
      </c>
    </row>
    <row r="164" s="2" customFormat="1" ht="33" customHeight="1">
      <c r="A164" s="39"/>
      <c r="B164" s="40"/>
      <c r="C164" s="219" t="s">
        <v>219</v>
      </c>
      <c r="D164" s="219" t="s">
        <v>158</v>
      </c>
      <c r="E164" s="220" t="s">
        <v>2330</v>
      </c>
      <c r="F164" s="221" t="s">
        <v>2331</v>
      </c>
      <c r="G164" s="222" t="s">
        <v>175</v>
      </c>
      <c r="H164" s="223">
        <v>7.5999999999999996</v>
      </c>
      <c r="I164" s="224"/>
      <c r="J164" s="225">
        <f>ROUND(I164*H164,2)</f>
        <v>0</v>
      </c>
      <c r="K164" s="221" t="s">
        <v>162</v>
      </c>
      <c r="L164" s="45"/>
      <c r="M164" s="226" t="s">
        <v>1</v>
      </c>
      <c r="N164" s="227" t="s">
        <v>42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163</v>
      </c>
      <c r="AT164" s="230" t="s">
        <v>158</v>
      </c>
      <c r="AU164" s="230" t="s">
        <v>164</v>
      </c>
      <c r="AY164" s="18" t="s">
        <v>156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164</v>
      </c>
      <c r="BK164" s="231">
        <f>ROUND(I164*H164,2)</f>
        <v>0</v>
      </c>
      <c r="BL164" s="18" t="s">
        <v>163</v>
      </c>
      <c r="BM164" s="230" t="s">
        <v>2332</v>
      </c>
    </row>
    <row r="165" s="2" customFormat="1">
      <c r="A165" s="39"/>
      <c r="B165" s="40"/>
      <c r="C165" s="41"/>
      <c r="D165" s="232" t="s">
        <v>166</v>
      </c>
      <c r="E165" s="41"/>
      <c r="F165" s="233" t="s">
        <v>2333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166</v>
      </c>
      <c r="AU165" s="18" t="s">
        <v>164</v>
      </c>
    </row>
    <row r="166" s="2" customFormat="1">
      <c r="A166" s="39"/>
      <c r="B166" s="40"/>
      <c r="C166" s="41"/>
      <c r="D166" s="237" t="s">
        <v>168</v>
      </c>
      <c r="E166" s="41"/>
      <c r="F166" s="238" t="s">
        <v>2334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168</v>
      </c>
      <c r="AU166" s="18" t="s">
        <v>164</v>
      </c>
    </row>
    <row r="167" s="13" customFormat="1">
      <c r="A167" s="13"/>
      <c r="B167" s="239"/>
      <c r="C167" s="240"/>
      <c r="D167" s="232" t="s">
        <v>170</v>
      </c>
      <c r="E167" s="241" t="s">
        <v>1</v>
      </c>
      <c r="F167" s="242" t="s">
        <v>2335</v>
      </c>
      <c r="G167" s="240"/>
      <c r="H167" s="243">
        <v>7.5999999999999996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170</v>
      </c>
      <c r="AU167" s="249" t="s">
        <v>164</v>
      </c>
      <c r="AV167" s="13" t="s">
        <v>164</v>
      </c>
      <c r="AW167" s="13" t="s">
        <v>33</v>
      </c>
      <c r="AX167" s="13" t="s">
        <v>76</v>
      </c>
      <c r="AY167" s="249" t="s">
        <v>156</v>
      </c>
    </row>
    <row r="168" s="14" customFormat="1">
      <c r="A168" s="14"/>
      <c r="B168" s="250"/>
      <c r="C168" s="251"/>
      <c r="D168" s="232" t="s">
        <v>170</v>
      </c>
      <c r="E168" s="252" t="s">
        <v>1</v>
      </c>
      <c r="F168" s="253" t="s">
        <v>172</v>
      </c>
      <c r="G168" s="251"/>
      <c r="H168" s="254">
        <v>7.5999999999999996</v>
      </c>
      <c r="I168" s="255"/>
      <c r="J168" s="251"/>
      <c r="K168" s="251"/>
      <c r="L168" s="256"/>
      <c r="M168" s="257"/>
      <c r="N168" s="258"/>
      <c r="O168" s="258"/>
      <c r="P168" s="258"/>
      <c r="Q168" s="258"/>
      <c r="R168" s="258"/>
      <c r="S168" s="258"/>
      <c r="T168" s="25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0" t="s">
        <v>170</v>
      </c>
      <c r="AU168" s="260" t="s">
        <v>164</v>
      </c>
      <c r="AV168" s="14" t="s">
        <v>163</v>
      </c>
      <c r="AW168" s="14" t="s">
        <v>33</v>
      </c>
      <c r="AX168" s="14" t="s">
        <v>84</v>
      </c>
      <c r="AY168" s="260" t="s">
        <v>156</v>
      </c>
    </row>
    <row r="169" s="12" customFormat="1" ht="22.8" customHeight="1">
      <c r="A169" s="12"/>
      <c r="B169" s="203"/>
      <c r="C169" s="204"/>
      <c r="D169" s="205" t="s">
        <v>75</v>
      </c>
      <c r="E169" s="217" t="s">
        <v>180</v>
      </c>
      <c r="F169" s="217" t="s">
        <v>410</v>
      </c>
      <c r="G169" s="204"/>
      <c r="H169" s="204"/>
      <c r="I169" s="207"/>
      <c r="J169" s="218">
        <f>BK169</f>
        <v>0</v>
      </c>
      <c r="K169" s="204"/>
      <c r="L169" s="209"/>
      <c r="M169" s="210"/>
      <c r="N169" s="211"/>
      <c r="O169" s="211"/>
      <c r="P169" s="212">
        <f>SUM(P170:P180)</f>
        <v>0</v>
      </c>
      <c r="Q169" s="211"/>
      <c r="R169" s="212">
        <f>SUM(R170:R180)</f>
        <v>0.076999999999999999</v>
      </c>
      <c r="S169" s="211"/>
      <c r="T169" s="213">
        <f>SUM(T170:T180)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4" t="s">
        <v>84</v>
      </c>
      <c r="AT169" s="215" t="s">
        <v>75</v>
      </c>
      <c r="AU169" s="215" t="s">
        <v>84</v>
      </c>
      <c r="AY169" s="214" t="s">
        <v>156</v>
      </c>
      <c r="BK169" s="216">
        <f>SUM(BK170:BK180)</f>
        <v>0</v>
      </c>
    </row>
    <row r="170" s="2" customFormat="1" ht="24.15" customHeight="1">
      <c r="A170" s="39"/>
      <c r="B170" s="40"/>
      <c r="C170" s="219" t="s">
        <v>225</v>
      </c>
      <c r="D170" s="219" t="s">
        <v>158</v>
      </c>
      <c r="E170" s="220" t="s">
        <v>2336</v>
      </c>
      <c r="F170" s="221" t="s">
        <v>2337</v>
      </c>
      <c r="G170" s="222" t="s">
        <v>464</v>
      </c>
      <c r="H170" s="223">
        <v>1</v>
      </c>
      <c r="I170" s="224"/>
      <c r="J170" s="225">
        <f>ROUND(I170*H170,2)</f>
        <v>0</v>
      </c>
      <c r="K170" s="221" t="s">
        <v>162</v>
      </c>
      <c r="L170" s="45"/>
      <c r="M170" s="226" t="s">
        <v>1</v>
      </c>
      <c r="N170" s="227" t="s">
        <v>42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163</v>
      </c>
      <c r="AT170" s="230" t="s">
        <v>158</v>
      </c>
      <c r="AU170" s="230" t="s">
        <v>164</v>
      </c>
      <c r="AY170" s="18" t="s">
        <v>156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164</v>
      </c>
      <c r="BK170" s="231">
        <f>ROUND(I170*H170,2)</f>
        <v>0</v>
      </c>
      <c r="BL170" s="18" t="s">
        <v>163</v>
      </c>
      <c r="BM170" s="230" t="s">
        <v>2338</v>
      </c>
    </row>
    <row r="171" s="2" customFormat="1">
      <c r="A171" s="39"/>
      <c r="B171" s="40"/>
      <c r="C171" s="41"/>
      <c r="D171" s="232" t="s">
        <v>166</v>
      </c>
      <c r="E171" s="41"/>
      <c r="F171" s="233" t="s">
        <v>2339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166</v>
      </c>
      <c r="AU171" s="18" t="s">
        <v>164</v>
      </c>
    </row>
    <row r="172" s="2" customFormat="1">
      <c r="A172" s="39"/>
      <c r="B172" s="40"/>
      <c r="C172" s="41"/>
      <c r="D172" s="237" t="s">
        <v>168</v>
      </c>
      <c r="E172" s="41"/>
      <c r="F172" s="238" t="s">
        <v>2340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168</v>
      </c>
      <c r="AU172" s="18" t="s">
        <v>164</v>
      </c>
    </row>
    <row r="173" s="2" customFormat="1" ht="21.75" customHeight="1">
      <c r="A173" s="39"/>
      <c r="B173" s="40"/>
      <c r="C173" s="261" t="s">
        <v>233</v>
      </c>
      <c r="D173" s="261" t="s">
        <v>241</v>
      </c>
      <c r="E173" s="262" t="s">
        <v>2341</v>
      </c>
      <c r="F173" s="263" t="s">
        <v>2342</v>
      </c>
      <c r="G173" s="264" t="s">
        <v>464</v>
      </c>
      <c r="H173" s="265">
        <v>1</v>
      </c>
      <c r="I173" s="266"/>
      <c r="J173" s="267">
        <f>ROUND(I173*H173,2)</f>
        <v>0</v>
      </c>
      <c r="K173" s="263" t="s">
        <v>162</v>
      </c>
      <c r="L173" s="268"/>
      <c r="M173" s="269" t="s">
        <v>1</v>
      </c>
      <c r="N173" s="270" t="s">
        <v>42</v>
      </c>
      <c r="O173" s="92"/>
      <c r="P173" s="228">
        <f>O173*H173</f>
        <v>0</v>
      </c>
      <c r="Q173" s="228">
        <v>0.076999999999999999</v>
      </c>
      <c r="R173" s="228">
        <f>Q173*H173</f>
        <v>0.076999999999999999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219</v>
      </c>
      <c r="AT173" s="230" t="s">
        <v>241</v>
      </c>
      <c r="AU173" s="230" t="s">
        <v>164</v>
      </c>
      <c r="AY173" s="18" t="s">
        <v>156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164</v>
      </c>
      <c r="BK173" s="231">
        <f>ROUND(I173*H173,2)</f>
        <v>0</v>
      </c>
      <c r="BL173" s="18" t="s">
        <v>163</v>
      </c>
      <c r="BM173" s="230" t="s">
        <v>2343</v>
      </c>
    </row>
    <row r="174" s="2" customFormat="1">
      <c r="A174" s="39"/>
      <c r="B174" s="40"/>
      <c r="C174" s="41"/>
      <c r="D174" s="232" t="s">
        <v>166</v>
      </c>
      <c r="E174" s="41"/>
      <c r="F174" s="233" t="s">
        <v>2342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166</v>
      </c>
      <c r="AU174" s="18" t="s">
        <v>164</v>
      </c>
    </row>
    <row r="175" s="2" customFormat="1" ht="33" customHeight="1">
      <c r="A175" s="39"/>
      <c r="B175" s="40"/>
      <c r="C175" s="219" t="s">
        <v>240</v>
      </c>
      <c r="D175" s="219" t="s">
        <v>158</v>
      </c>
      <c r="E175" s="220" t="s">
        <v>2344</v>
      </c>
      <c r="F175" s="221" t="s">
        <v>2345</v>
      </c>
      <c r="G175" s="222" t="s">
        <v>175</v>
      </c>
      <c r="H175" s="223">
        <v>2.46</v>
      </c>
      <c r="I175" s="224"/>
      <c r="J175" s="225">
        <f>ROUND(I175*H175,2)</f>
        <v>0</v>
      </c>
      <c r="K175" s="221" t="s">
        <v>162</v>
      </c>
      <c r="L175" s="45"/>
      <c r="M175" s="226" t="s">
        <v>1</v>
      </c>
      <c r="N175" s="227" t="s">
        <v>42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163</v>
      </c>
      <c r="AT175" s="230" t="s">
        <v>158</v>
      </c>
      <c r="AU175" s="230" t="s">
        <v>164</v>
      </c>
      <c r="AY175" s="18" t="s">
        <v>156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164</v>
      </c>
      <c r="BK175" s="231">
        <f>ROUND(I175*H175,2)</f>
        <v>0</v>
      </c>
      <c r="BL175" s="18" t="s">
        <v>163</v>
      </c>
      <c r="BM175" s="230" t="s">
        <v>2346</v>
      </c>
    </row>
    <row r="176" s="2" customFormat="1">
      <c r="A176" s="39"/>
      <c r="B176" s="40"/>
      <c r="C176" s="41"/>
      <c r="D176" s="232" t="s">
        <v>166</v>
      </c>
      <c r="E176" s="41"/>
      <c r="F176" s="233" t="s">
        <v>2347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166</v>
      </c>
      <c r="AU176" s="18" t="s">
        <v>164</v>
      </c>
    </row>
    <row r="177" s="2" customFormat="1">
      <c r="A177" s="39"/>
      <c r="B177" s="40"/>
      <c r="C177" s="41"/>
      <c r="D177" s="237" t="s">
        <v>168</v>
      </c>
      <c r="E177" s="41"/>
      <c r="F177" s="238" t="s">
        <v>2348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168</v>
      </c>
      <c r="AU177" s="18" t="s">
        <v>164</v>
      </c>
    </row>
    <row r="178" s="13" customFormat="1">
      <c r="A178" s="13"/>
      <c r="B178" s="239"/>
      <c r="C178" s="240"/>
      <c r="D178" s="232" t="s">
        <v>170</v>
      </c>
      <c r="E178" s="241" t="s">
        <v>1</v>
      </c>
      <c r="F178" s="242" t="s">
        <v>2349</v>
      </c>
      <c r="G178" s="240"/>
      <c r="H178" s="243">
        <v>2.1000000000000001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170</v>
      </c>
      <c r="AU178" s="249" t="s">
        <v>164</v>
      </c>
      <c r="AV178" s="13" t="s">
        <v>164</v>
      </c>
      <c r="AW178" s="13" t="s">
        <v>33</v>
      </c>
      <c r="AX178" s="13" t="s">
        <v>76</v>
      </c>
      <c r="AY178" s="249" t="s">
        <v>156</v>
      </c>
    </row>
    <row r="179" s="13" customFormat="1">
      <c r="A179" s="13"/>
      <c r="B179" s="239"/>
      <c r="C179" s="240"/>
      <c r="D179" s="232" t="s">
        <v>170</v>
      </c>
      <c r="E179" s="241" t="s">
        <v>1</v>
      </c>
      <c r="F179" s="242" t="s">
        <v>2350</v>
      </c>
      <c r="G179" s="240"/>
      <c r="H179" s="243">
        <v>0.35999999999999999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170</v>
      </c>
      <c r="AU179" s="249" t="s">
        <v>164</v>
      </c>
      <c r="AV179" s="13" t="s">
        <v>164</v>
      </c>
      <c r="AW179" s="13" t="s">
        <v>33</v>
      </c>
      <c r="AX179" s="13" t="s">
        <v>76</v>
      </c>
      <c r="AY179" s="249" t="s">
        <v>156</v>
      </c>
    </row>
    <row r="180" s="14" customFormat="1">
      <c r="A180" s="14"/>
      <c r="B180" s="250"/>
      <c r="C180" s="251"/>
      <c r="D180" s="232" t="s">
        <v>170</v>
      </c>
      <c r="E180" s="252" t="s">
        <v>1</v>
      </c>
      <c r="F180" s="253" t="s">
        <v>172</v>
      </c>
      <c r="G180" s="251"/>
      <c r="H180" s="254">
        <v>2.46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170</v>
      </c>
      <c r="AU180" s="260" t="s">
        <v>164</v>
      </c>
      <c r="AV180" s="14" t="s">
        <v>163</v>
      </c>
      <c r="AW180" s="14" t="s">
        <v>33</v>
      </c>
      <c r="AX180" s="14" t="s">
        <v>84</v>
      </c>
      <c r="AY180" s="260" t="s">
        <v>156</v>
      </c>
    </row>
    <row r="181" s="12" customFormat="1" ht="22.8" customHeight="1">
      <c r="A181" s="12"/>
      <c r="B181" s="203"/>
      <c r="C181" s="204"/>
      <c r="D181" s="205" t="s">
        <v>75</v>
      </c>
      <c r="E181" s="217" t="s">
        <v>163</v>
      </c>
      <c r="F181" s="217" t="s">
        <v>547</v>
      </c>
      <c r="G181" s="204"/>
      <c r="H181" s="204"/>
      <c r="I181" s="207"/>
      <c r="J181" s="218">
        <f>BK181</f>
        <v>0</v>
      </c>
      <c r="K181" s="204"/>
      <c r="L181" s="209"/>
      <c r="M181" s="210"/>
      <c r="N181" s="211"/>
      <c r="O181" s="211"/>
      <c r="P181" s="212">
        <f>SUM(P182:P186)</f>
        <v>0</v>
      </c>
      <c r="Q181" s="211"/>
      <c r="R181" s="212">
        <f>SUM(R182:R186)</f>
        <v>0</v>
      </c>
      <c r="S181" s="211"/>
      <c r="T181" s="213">
        <f>SUM(T182:T186)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84</v>
      </c>
      <c r="AT181" s="215" t="s">
        <v>75</v>
      </c>
      <c r="AU181" s="215" t="s">
        <v>84</v>
      </c>
      <c r="AY181" s="214" t="s">
        <v>156</v>
      </c>
      <c r="BK181" s="216">
        <f>SUM(BK182:BK186)</f>
        <v>0</v>
      </c>
    </row>
    <row r="182" s="2" customFormat="1" ht="16.5" customHeight="1">
      <c r="A182" s="39"/>
      <c r="B182" s="40"/>
      <c r="C182" s="219" t="s">
        <v>8</v>
      </c>
      <c r="D182" s="219" t="s">
        <v>158</v>
      </c>
      <c r="E182" s="220" t="s">
        <v>2351</v>
      </c>
      <c r="F182" s="221" t="s">
        <v>2352</v>
      </c>
      <c r="G182" s="222" t="s">
        <v>175</v>
      </c>
      <c r="H182" s="223">
        <v>13.77</v>
      </c>
      <c r="I182" s="224"/>
      <c r="J182" s="225">
        <f>ROUND(I182*H182,2)</f>
        <v>0</v>
      </c>
      <c r="K182" s="221" t="s">
        <v>162</v>
      </c>
      <c r="L182" s="45"/>
      <c r="M182" s="226" t="s">
        <v>1</v>
      </c>
      <c r="N182" s="227" t="s">
        <v>42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163</v>
      </c>
      <c r="AT182" s="230" t="s">
        <v>158</v>
      </c>
      <c r="AU182" s="230" t="s">
        <v>164</v>
      </c>
      <c r="AY182" s="18" t="s">
        <v>156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164</v>
      </c>
      <c r="BK182" s="231">
        <f>ROUND(I182*H182,2)</f>
        <v>0</v>
      </c>
      <c r="BL182" s="18" t="s">
        <v>163</v>
      </c>
      <c r="BM182" s="230" t="s">
        <v>2353</v>
      </c>
    </row>
    <row r="183" s="2" customFormat="1">
      <c r="A183" s="39"/>
      <c r="B183" s="40"/>
      <c r="C183" s="41"/>
      <c r="D183" s="232" t="s">
        <v>166</v>
      </c>
      <c r="E183" s="41"/>
      <c r="F183" s="233" t="s">
        <v>2354</v>
      </c>
      <c r="G183" s="41"/>
      <c r="H183" s="41"/>
      <c r="I183" s="234"/>
      <c r="J183" s="41"/>
      <c r="K183" s="41"/>
      <c r="L183" s="45"/>
      <c r="M183" s="235"/>
      <c r="N183" s="236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166</v>
      </c>
      <c r="AU183" s="18" t="s">
        <v>164</v>
      </c>
    </row>
    <row r="184" s="2" customFormat="1">
      <c r="A184" s="39"/>
      <c r="B184" s="40"/>
      <c r="C184" s="41"/>
      <c r="D184" s="237" t="s">
        <v>168</v>
      </c>
      <c r="E184" s="41"/>
      <c r="F184" s="238" t="s">
        <v>2355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168</v>
      </c>
      <c r="AU184" s="18" t="s">
        <v>164</v>
      </c>
    </row>
    <row r="185" s="13" customFormat="1">
      <c r="A185" s="13"/>
      <c r="B185" s="239"/>
      <c r="C185" s="240"/>
      <c r="D185" s="232" t="s">
        <v>170</v>
      </c>
      <c r="E185" s="241" t="s">
        <v>1</v>
      </c>
      <c r="F185" s="242" t="s">
        <v>2356</v>
      </c>
      <c r="G185" s="240"/>
      <c r="H185" s="243">
        <v>13.77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170</v>
      </c>
      <c r="AU185" s="249" t="s">
        <v>164</v>
      </c>
      <c r="AV185" s="13" t="s">
        <v>164</v>
      </c>
      <c r="AW185" s="13" t="s">
        <v>33</v>
      </c>
      <c r="AX185" s="13" t="s">
        <v>76</v>
      </c>
      <c r="AY185" s="249" t="s">
        <v>156</v>
      </c>
    </row>
    <row r="186" s="14" customFormat="1">
      <c r="A186" s="14"/>
      <c r="B186" s="250"/>
      <c r="C186" s="251"/>
      <c r="D186" s="232" t="s">
        <v>170</v>
      </c>
      <c r="E186" s="252" t="s">
        <v>1</v>
      </c>
      <c r="F186" s="253" t="s">
        <v>172</v>
      </c>
      <c r="G186" s="251"/>
      <c r="H186" s="254">
        <v>13.77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0" t="s">
        <v>170</v>
      </c>
      <c r="AU186" s="260" t="s">
        <v>164</v>
      </c>
      <c r="AV186" s="14" t="s">
        <v>163</v>
      </c>
      <c r="AW186" s="14" t="s">
        <v>33</v>
      </c>
      <c r="AX186" s="14" t="s">
        <v>84</v>
      </c>
      <c r="AY186" s="260" t="s">
        <v>156</v>
      </c>
    </row>
    <row r="187" s="12" customFormat="1" ht="22.8" customHeight="1">
      <c r="A187" s="12"/>
      <c r="B187" s="203"/>
      <c r="C187" s="204"/>
      <c r="D187" s="205" t="s">
        <v>75</v>
      </c>
      <c r="E187" s="217" t="s">
        <v>219</v>
      </c>
      <c r="F187" s="217" t="s">
        <v>2357</v>
      </c>
      <c r="G187" s="204"/>
      <c r="H187" s="204"/>
      <c r="I187" s="207"/>
      <c r="J187" s="218">
        <f>BK187</f>
        <v>0</v>
      </c>
      <c r="K187" s="204"/>
      <c r="L187" s="209"/>
      <c r="M187" s="210"/>
      <c r="N187" s="211"/>
      <c r="O187" s="211"/>
      <c r="P187" s="212">
        <f>SUM(P188:P244)</f>
        <v>0</v>
      </c>
      <c r="Q187" s="211"/>
      <c r="R187" s="212">
        <f>SUM(R188:R244)</f>
        <v>0.94317200000000001</v>
      </c>
      <c r="S187" s="211"/>
      <c r="T187" s="213">
        <f>SUM(T188:T244)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4" t="s">
        <v>84</v>
      </c>
      <c r="AT187" s="215" t="s">
        <v>75</v>
      </c>
      <c r="AU187" s="215" t="s">
        <v>84</v>
      </c>
      <c r="AY187" s="214" t="s">
        <v>156</v>
      </c>
      <c r="BK187" s="216">
        <f>SUM(BK188:BK244)</f>
        <v>0</v>
      </c>
    </row>
    <row r="188" s="2" customFormat="1" ht="24.15" customHeight="1">
      <c r="A188" s="39"/>
      <c r="B188" s="40"/>
      <c r="C188" s="219" t="s">
        <v>253</v>
      </c>
      <c r="D188" s="219" t="s">
        <v>158</v>
      </c>
      <c r="E188" s="220" t="s">
        <v>2358</v>
      </c>
      <c r="F188" s="221" t="s">
        <v>2359</v>
      </c>
      <c r="G188" s="222" t="s">
        <v>256</v>
      </c>
      <c r="H188" s="223">
        <v>18</v>
      </c>
      <c r="I188" s="224"/>
      <c r="J188" s="225">
        <f>ROUND(I188*H188,2)</f>
        <v>0</v>
      </c>
      <c r="K188" s="221" t="s">
        <v>162</v>
      </c>
      <c r="L188" s="45"/>
      <c r="M188" s="226" t="s">
        <v>1</v>
      </c>
      <c r="N188" s="227" t="s">
        <v>42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163</v>
      </c>
      <c r="AT188" s="230" t="s">
        <v>158</v>
      </c>
      <c r="AU188" s="230" t="s">
        <v>164</v>
      </c>
      <c r="AY188" s="18" t="s">
        <v>156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164</v>
      </c>
      <c r="BK188" s="231">
        <f>ROUND(I188*H188,2)</f>
        <v>0</v>
      </c>
      <c r="BL188" s="18" t="s">
        <v>163</v>
      </c>
      <c r="BM188" s="230" t="s">
        <v>2360</v>
      </c>
    </row>
    <row r="189" s="2" customFormat="1">
      <c r="A189" s="39"/>
      <c r="B189" s="40"/>
      <c r="C189" s="41"/>
      <c r="D189" s="232" t="s">
        <v>166</v>
      </c>
      <c r="E189" s="41"/>
      <c r="F189" s="233" t="s">
        <v>2361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166</v>
      </c>
      <c r="AU189" s="18" t="s">
        <v>164</v>
      </c>
    </row>
    <row r="190" s="2" customFormat="1">
      <c r="A190" s="39"/>
      <c r="B190" s="40"/>
      <c r="C190" s="41"/>
      <c r="D190" s="237" t="s">
        <v>168</v>
      </c>
      <c r="E190" s="41"/>
      <c r="F190" s="238" t="s">
        <v>2362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168</v>
      </c>
      <c r="AU190" s="18" t="s">
        <v>164</v>
      </c>
    </row>
    <row r="191" s="2" customFormat="1" ht="24.15" customHeight="1">
      <c r="A191" s="39"/>
      <c r="B191" s="40"/>
      <c r="C191" s="261" t="s">
        <v>261</v>
      </c>
      <c r="D191" s="261" t="s">
        <v>241</v>
      </c>
      <c r="E191" s="262" t="s">
        <v>2363</v>
      </c>
      <c r="F191" s="263" t="s">
        <v>2364</v>
      </c>
      <c r="G191" s="264" t="s">
        <v>256</v>
      </c>
      <c r="H191" s="265">
        <v>20</v>
      </c>
      <c r="I191" s="266"/>
      <c r="J191" s="267">
        <f>ROUND(I191*H191,2)</f>
        <v>0</v>
      </c>
      <c r="K191" s="263" t="s">
        <v>162</v>
      </c>
      <c r="L191" s="268"/>
      <c r="M191" s="269" t="s">
        <v>1</v>
      </c>
      <c r="N191" s="270" t="s">
        <v>42</v>
      </c>
      <c r="O191" s="92"/>
      <c r="P191" s="228">
        <f>O191*H191</f>
        <v>0</v>
      </c>
      <c r="Q191" s="228">
        <v>0.00027</v>
      </c>
      <c r="R191" s="228">
        <f>Q191*H191</f>
        <v>0.0054000000000000003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219</v>
      </c>
      <c r="AT191" s="230" t="s">
        <v>241</v>
      </c>
      <c r="AU191" s="230" t="s">
        <v>164</v>
      </c>
      <c r="AY191" s="18" t="s">
        <v>156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164</v>
      </c>
      <c r="BK191" s="231">
        <f>ROUND(I191*H191,2)</f>
        <v>0</v>
      </c>
      <c r="BL191" s="18" t="s">
        <v>163</v>
      </c>
      <c r="BM191" s="230" t="s">
        <v>2365</v>
      </c>
    </row>
    <row r="192" s="2" customFormat="1">
      <c r="A192" s="39"/>
      <c r="B192" s="40"/>
      <c r="C192" s="41"/>
      <c r="D192" s="232" t="s">
        <v>166</v>
      </c>
      <c r="E192" s="41"/>
      <c r="F192" s="233" t="s">
        <v>2364</v>
      </c>
      <c r="G192" s="41"/>
      <c r="H192" s="41"/>
      <c r="I192" s="234"/>
      <c r="J192" s="41"/>
      <c r="K192" s="41"/>
      <c r="L192" s="45"/>
      <c r="M192" s="235"/>
      <c r="N192" s="236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166</v>
      </c>
      <c r="AU192" s="18" t="s">
        <v>164</v>
      </c>
    </row>
    <row r="193" s="13" customFormat="1">
      <c r="A193" s="13"/>
      <c r="B193" s="239"/>
      <c r="C193" s="240"/>
      <c r="D193" s="232" t="s">
        <v>170</v>
      </c>
      <c r="E193" s="240"/>
      <c r="F193" s="242" t="s">
        <v>2366</v>
      </c>
      <c r="G193" s="240"/>
      <c r="H193" s="243">
        <v>20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170</v>
      </c>
      <c r="AU193" s="249" t="s">
        <v>164</v>
      </c>
      <c r="AV193" s="13" t="s">
        <v>164</v>
      </c>
      <c r="AW193" s="13" t="s">
        <v>4</v>
      </c>
      <c r="AX193" s="13" t="s">
        <v>84</v>
      </c>
      <c r="AY193" s="249" t="s">
        <v>156</v>
      </c>
    </row>
    <row r="194" s="2" customFormat="1" ht="24.15" customHeight="1">
      <c r="A194" s="39"/>
      <c r="B194" s="40"/>
      <c r="C194" s="219" t="s">
        <v>268</v>
      </c>
      <c r="D194" s="219" t="s">
        <v>158</v>
      </c>
      <c r="E194" s="220" t="s">
        <v>2367</v>
      </c>
      <c r="F194" s="221" t="s">
        <v>2368</v>
      </c>
      <c r="G194" s="222" t="s">
        <v>256</v>
      </c>
      <c r="H194" s="223">
        <v>18.199999999999999</v>
      </c>
      <c r="I194" s="224"/>
      <c r="J194" s="225">
        <f>ROUND(I194*H194,2)</f>
        <v>0</v>
      </c>
      <c r="K194" s="221" t="s">
        <v>162</v>
      </c>
      <c r="L194" s="45"/>
      <c r="M194" s="226" t="s">
        <v>1</v>
      </c>
      <c r="N194" s="227" t="s">
        <v>42</v>
      </c>
      <c r="O194" s="92"/>
      <c r="P194" s="228">
        <f>O194*H194</f>
        <v>0</v>
      </c>
      <c r="Q194" s="228">
        <v>1.0000000000000001E-05</v>
      </c>
      <c r="R194" s="228">
        <f>Q194*H194</f>
        <v>0.00018200000000000001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163</v>
      </c>
      <c r="AT194" s="230" t="s">
        <v>158</v>
      </c>
      <c r="AU194" s="230" t="s">
        <v>164</v>
      </c>
      <c r="AY194" s="18" t="s">
        <v>156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164</v>
      </c>
      <c r="BK194" s="231">
        <f>ROUND(I194*H194,2)</f>
        <v>0</v>
      </c>
      <c r="BL194" s="18" t="s">
        <v>163</v>
      </c>
      <c r="BM194" s="230" t="s">
        <v>2369</v>
      </c>
    </row>
    <row r="195" s="2" customFormat="1">
      <c r="A195" s="39"/>
      <c r="B195" s="40"/>
      <c r="C195" s="41"/>
      <c r="D195" s="232" t="s">
        <v>166</v>
      </c>
      <c r="E195" s="41"/>
      <c r="F195" s="233" t="s">
        <v>2370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166</v>
      </c>
      <c r="AU195" s="18" t="s">
        <v>164</v>
      </c>
    </row>
    <row r="196" s="2" customFormat="1">
      <c r="A196" s="39"/>
      <c r="B196" s="40"/>
      <c r="C196" s="41"/>
      <c r="D196" s="237" t="s">
        <v>168</v>
      </c>
      <c r="E196" s="41"/>
      <c r="F196" s="238" t="s">
        <v>2371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168</v>
      </c>
      <c r="AU196" s="18" t="s">
        <v>164</v>
      </c>
    </row>
    <row r="197" s="2" customFormat="1" ht="24.15" customHeight="1">
      <c r="A197" s="39"/>
      <c r="B197" s="40"/>
      <c r="C197" s="261" t="s">
        <v>273</v>
      </c>
      <c r="D197" s="261" t="s">
        <v>241</v>
      </c>
      <c r="E197" s="262" t="s">
        <v>2372</v>
      </c>
      <c r="F197" s="263" t="s">
        <v>2373</v>
      </c>
      <c r="G197" s="264" t="s">
        <v>256</v>
      </c>
      <c r="H197" s="265">
        <v>20</v>
      </c>
      <c r="I197" s="266"/>
      <c r="J197" s="267">
        <f>ROUND(I197*H197,2)</f>
        <v>0</v>
      </c>
      <c r="K197" s="263" t="s">
        <v>162</v>
      </c>
      <c r="L197" s="268"/>
      <c r="M197" s="269" t="s">
        <v>1</v>
      </c>
      <c r="N197" s="270" t="s">
        <v>42</v>
      </c>
      <c r="O197" s="92"/>
      <c r="P197" s="228">
        <f>O197*H197</f>
        <v>0</v>
      </c>
      <c r="Q197" s="228">
        <v>0.0028999999999999998</v>
      </c>
      <c r="R197" s="228">
        <f>Q197*H197</f>
        <v>0.057999999999999996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219</v>
      </c>
      <c r="AT197" s="230" t="s">
        <v>241</v>
      </c>
      <c r="AU197" s="230" t="s">
        <v>164</v>
      </c>
      <c r="AY197" s="18" t="s">
        <v>156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164</v>
      </c>
      <c r="BK197" s="231">
        <f>ROUND(I197*H197,2)</f>
        <v>0</v>
      </c>
      <c r="BL197" s="18" t="s">
        <v>163</v>
      </c>
      <c r="BM197" s="230" t="s">
        <v>2374</v>
      </c>
    </row>
    <row r="198" s="2" customFormat="1">
      <c r="A198" s="39"/>
      <c r="B198" s="40"/>
      <c r="C198" s="41"/>
      <c r="D198" s="232" t="s">
        <v>166</v>
      </c>
      <c r="E198" s="41"/>
      <c r="F198" s="233" t="s">
        <v>2373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166</v>
      </c>
      <c r="AU198" s="18" t="s">
        <v>164</v>
      </c>
    </row>
    <row r="199" s="13" customFormat="1">
      <c r="A199" s="13"/>
      <c r="B199" s="239"/>
      <c r="C199" s="240"/>
      <c r="D199" s="232" t="s">
        <v>170</v>
      </c>
      <c r="E199" s="240"/>
      <c r="F199" s="242" t="s">
        <v>2366</v>
      </c>
      <c r="G199" s="240"/>
      <c r="H199" s="243">
        <v>20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170</v>
      </c>
      <c r="AU199" s="249" t="s">
        <v>164</v>
      </c>
      <c r="AV199" s="13" t="s">
        <v>164</v>
      </c>
      <c r="AW199" s="13" t="s">
        <v>4</v>
      </c>
      <c r="AX199" s="13" t="s">
        <v>84</v>
      </c>
      <c r="AY199" s="249" t="s">
        <v>156</v>
      </c>
    </row>
    <row r="200" s="2" customFormat="1" ht="16.5" customHeight="1">
      <c r="A200" s="39"/>
      <c r="B200" s="40"/>
      <c r="C200" s="219" t="s">
        <v>279</v>
      </c>
      <c r="D200" s="219" t="s">
        <v>158</v>
      </c>
      <c r="E200" s="220" t="s">
        <v>2375</v>
      </c>
      <c r="F200" s="221" t="s">
        <v>2376</v>
      </c>
      <c r="G200" s="222" t="s">
        <v>464</v>
      </c>
      <c r="H200" s="223">
        <v>1</v>
      </c>
      <c r="I200" s="224"/>
      <c r="J200" s="225">
        <f>ROUND(I200*H200,2)</f>
        <v>0</v>
      </c>
      <c r="K200" s="221" t="s">
        <v>162</v>
      </c>
      <c r="L200" s="45"/>
      <c r="M200" s="226" t="s">
        <v>1</v>
      </c>
      <c r="N200" s="227" t="s">
        <v>42</v>
      </c>
      <c r="O200" s="92"/>
      <c r="P200" s="228">
        <f>O200*H200</f>
        <v>0</v>
      </c>
      <c r="Q200" s="228">
        <v>0.00038000000000000002</v>
      </c>
      <c r="R200" s="228">
        <f>Q200*H200</f>
        <v>0.00038000000000000002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163</v>
      </c>
      <c r="AT200" s="230" t="s">
        <v>158</v>
      </c>
      <c r="AU200" s="230" t="s">
        <v>164</v>
      </c>
      <c r="AY200" s="18" t="s">
        <v>156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164</v>
      </c>
      <c r="BK200" s="231">
        <f>ROUND(I200*H200,2)</f>
        <v>0</v>
      </c>
      <c r="BL200" s="18" t="s">
        <v>163</v>
      </c>
      <c r="BM200" s="230" t="s">
        <v>2377</v>
      </c>
    </row>
    <row r="201" s="2" customFormat="1">
      <c r="A201" s="39"/>
      <c r="B201" s="40"/>
      <c r="C201" s="41"/>
      <c r="D201" s="232" t="s">
        <v>166</v>
      </c>
      <c r="E201" s="41"/>
      <c r="F201" s="233" t="s">
        <v>2378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166</v>
      </c>
      <c r="AU201" s="18" t="s">
        <v>164</v>
      </c>
    </row>
    <row r="202" s="2" customFormat="1">
      <c r="A202" s="39"/>
      <c r="B202" s="40"/>
      <c r="C202" s="41"/>
      <c r="D202" s="237" t="s">
        <v>168</v>
      </c>
      <c r="E202" s="41"/>
      <c r="F202" s="238" t="s">
        <v>2379</v>
      </c>
      <c r="G202" s="41"/>
      <c r="H202" s="41"/>
      <c r="I202" s="234"/>
      <c r="J202" s="41"/>
      <c r="K202" s="41"/>
      <c r="L202" s="45"/>
      <c r="M202" s="235"/>
      <c r="N202" s="236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168</v>
      </c>
      <c r="AU202" s="18" t="s">
        <v>164</v>
      </c>
    </row>
    <row r="203" s="2" customFormat="1" ht="16.5" customHeight="1">
      <c r="A203" s="39"/>
      <c r="B203" s="40"/>
      <c r="C203" s="219" t="s">
        <v>285</v>
      </c>
      <c r="D203" s="219" t="s">
        <v>158</v>
      </c>
      <c r="E203" s="220" t="s">
        <v>2380</v>
      </c>
      <c r="F203" s="221" t="s">
        <v>2381</v>
      </c>
      <c r="G203" s="222" t="s">
        <v>464</v>
      </c>
      <c r="H203" s="223">
        <v>1</v>
      </c>
      <c r="I203" s="224"/>
      <c r="J203" s="225">
        <f>ROUND(I203*H203,2)</f>
        <v>0</v>
      </c>
      <c r="K203" s="221" t="s">
        <v>162</v>
      </c>
      <c r="L203" s="45"/>
      <c r="M203" s="226" t="s">
        <v>1</v>
      </c>
      <c r="N203" s="227" t="s">
        <v>42</v>
      </c>
      <c r="O203" s="92"/>
      <c r="P203" s="228">
        <f>O203*H203</f>
        <v>0</v>
      </c>
      <c r="Q203" s="228">
        <v>0.00069999999999999999</v>
      </c>
      <c r="R203" s="228">
        <f>Q203*H203</f>
        <v>0.00069999999999999999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163</v>
      </c>
      <c r="AT203" s="230" t="s">
        <v>158</v>
      </c>
      <c r="AU203" s="230" t="s">
        <v>164</v>
      </c>
      <c r="AY203" s="18" t="s">
        <v>156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164</v>
      </c>
      <c r="BK203" s="231">
        <f>ROUND(I203*H203,2)</f>
        <v>0</v>
      </c>
      <c r="BL203" s="18" t="s">
        <v>163</v>
      </c>
      <c r="BM203" s="230" t="s">
        <v>2382</v>
      </c>
    </row>
    <row r="204" s="2" customFormat="1">
      <c r="A204" s="39"/>
      <c r="B204" s="40"/>
      <c r="C204" s="41"/>
      <c r="D204" s="232" t="s">
        <v>166</v>
      </c>
      <c r="E204" s="41"/>
      <c r="F204" s="233" t="s">
        <v>2383</v>
      </c>
      <c r="G204" s="41"/>
      <c r="H204" s="41"/>
      <c r="I204" s="234"/>
      <c r="J204" s="41"/>
      <c r="K204" s="41"/>
      <c r="L204" s="45"/>
      <c r="M204" s="235"/>
      <c r="N204" s="236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166</v>
      </c>
      <c r="AU204" s="18" t="s">
        <v>164</v>
      </c>
    </row>
    <row r="205" s="2" customFormat="1">
      <c r="A205" s="39"/>
      <c r="B205" s="40"/>
      <c r="C205" s="41"/>
      <c r="D205" s="237" t="s">
        <v>168</v>
      </c>
      <c r="E205" s="41"/>
      <c r="F205" s="238" t="s">
        <v>2384</v>
      </c>
      <c r="G205" s="41"/>
      <c r="H205" s="41"/>
      <c r="I205" s="234"/>
      <c r="J205" s="41"/>
      <c r="K205" s="41"/>
      <c r="L205" s="45"/>
      <c r="M205" s="235"/>
      <c r="N205" s="23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168</v>
      </c>
      <c r="AU205" s="18" t="s">
        <v>164</v>
      </c>
    </row>
    <row r="206" s="2" customFormat="1" ht="21.75" customHeight="1">
      <c r="A206" s="39"/>
      <c r="B206" s="40"/>
      <c r="C206" s="261" t="s">
        <v>294</v>
      </c>
      <c r="D206" s="261" t="s">
        <v>241</v>
      </c>
      <c r="E206" s="262" t="s">
        <v>2385</v>
      </c>
      <c r="F206" s="263" t="s">
        <v>2386</v>
      </c>
      <c r="G206" s="264" t="s">
        <v>464</v>
      </c>
      <c r="H206" s="265">
        <v>1</v>
      </c>
      <c r="I206" s="266"/>
      <c r="J206" s="267">
        <f>ROUND(I206*H206,2)</f>
        <v>0</v>
      </c>
      <c r="K206" s="263" t="s">
        <v>162</v>
      </c>
      <c r="L206" s="268"/>
      <c r="M206" s="269" t="s">
        <v>1</v>
      </c>
      <c r="N206" s="270" t="s">
        <v>42</v>
      </c>
      <c r="O206" s="92"/>
      <c r="P206" s="228">
        <f>O206*H206</f>
        <v>0</v>
      </c>
      <c r="Q206" s="228">
        <v>0.0035000000000000001</v>
      </c>
      <c r="R206" s="228">
        <f>Q206*H206</f>
        <v>0.0035000000000000001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219</v>
      </c>
      <c r="AT206" s="230" t="s">
        <v>241</v>
      </c>
      <c r="AU206" s="230" t="s">
        <v>164</v>
      </c>
      <c r="AY206" s="18" t="s">
        <v>156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164</v>
      </c>
      <c r="BK206" s="231">
        <f>ROUND(I206*H206,2)</f>
        <v>0</v>
      </c>
      <c r="BL206" s="18" t="s">
        <v>163</v>
      </c>
      <c r="BM206" s="230" t="s">
        <v>2387</v>
      </c>
    </row>
    <row r="207" s="2" customFormat="1">
      <c r="A207" s="39"/>
      <c r="B207" s="40"/>
      <c r="C207" s="41"/>
      <c r="D207" s="232" t="s">
        <v>166</v>
      </c>
      <c r="E207" s="41"/>
      <c r="F207" s="233" t="s">
        <v>2386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166</v>
      </c>
      <c r="AU207" s="18" t="s">
        <v>164</v>
      </c>
    </row>
    <row r="208" s="2" customFormat="1" ht="16.5" customHeight="1">
      <c r="A208" s="39"/>
      <c r="B208" s="40"/>
      <c r="C208" s="219" t="s">
        <v>299</v>
      </c>
      <c r="D208" s="219" t="s">
        <v>158</v>
      </c>
      <c r="E208" s="220" t="s">
        <v>2388</v>
      </c>
      <c r="F208" s="221" t="s">
        <v>2389</v>
      </c>
      <c r="G208" s="222" t="s">
        <v>455</v>
      </c>
      <c r="H208" s="223">
        <v>1</v>
      </c>
      <c r="I208" s="224"/>
      <c r="J208" s="225">
        <f>ROUND(I208*H208,2)</f>
        <v>0</v>
      </c>
      <c r="K208" s="221" t="s">
        <v>162</v>
      </c>
      <c r="L208" s="45"/>
      <c r="M208" s="226" t="s">
        <v>1</v>
      </c>
      <c r="N208" s="227" t="s">
        <v>42</v>
      </c>
      <c r="O208" s="92"/>
      <c r="P208" s="228">
        <f>O208*H208</f>
        <v>0</v>
      </c>
      <c r="Q208" s="228">
        <v>0.002</v>
      </c>
      <c r="R208" s="228">
        <f>Q208*H208</f>
        <v>0.002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273</v>
      </c>
      <c r="AT208" s="230" t="s">
        <v>158</v>
      </c>
      <c r="AU208" s="230" t="s">
        <v>164</v>
      </c>
      <c r="AY208" s="18" t="s">
        <v>156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164</v>
      </c>
      <c r="BK208" s="231">
        <f>ROUND(I208*H208,2)</f>
        <v>0</v>
      </c>
      <c r="BL208" s="18" t="s">
        <v>273</v>
      </c>
      <c r="BM208" s="230" t="s">
        <v>2390</v>
      </c>
    </row>
    <row r="209" s="2" customFormat="1">
      <c r="A209" s="39"/>
      <c r="B209" s="40"/>
      <c r="C209" s="41"/>
      <c r="D209" s="232" t="s">
        <v>166</v>
      </c>
      <c r="E209" s="41"/>
      <c r="F209" s="233" t="s">
        <v>2391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166</v>
      </c>
      <c r="AU209" s="18" t="s">
        <v>164</v>
      </c>
    </row>
    <row r="210" s="2" customFormat="1">
      <c r="A210" s="39"/>
      <c r="B210" s="40"/>
      <c r="C210" s="41"/>
      <c r="D210" s="237" t="s">
        <v>168</v>
      </c>
      <c r="E210" s="41"/>
      <c r="F210" s="238" t="s">
        <v>2392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168</v>
      </c>
      <c r="AU210" s="18" t="s">
        <v>164</v>
      </c>
    </row>
    <row r="211" s="2" customFormat="1" ht="21.75" customHeight="1">
      <c r="A211" s="39"/>
      <c r="B211" s="40"/>
      <c r="C211" s="219" t="s">
        <v>7</v>
      </c>
      <c r="D211" s="219" t="s">
        <v>158</v>
      </c>
      <c r="E211" s="220" t="s">
        <v>2393</v>
      </c>
      <c r="F211" s="221" t="s">
        <v>2394</v>
      </c>
      <c r="G211" s="222" t="s">
        <v>464</v>
      </c>
      <c r="H211" s="223">
        <v>1</v>
      </c>
      <c r="I211" s="224"/>
      <c r="J211" s="225">
        <f>ROUND(I211*H211,2)</f>
        <v>0</v>
      </c>
      <c r="K211" s="221" t="s">
        <v>162</v>
      </c>
      <c r="L211" s="45"/>
      <c r="M211" s="226" t="s">
        <v>1</v>
      </c>
      <c r="N211" s="227" t="s">
        <v>42</v>
      </c>
      <c r="O211" s="92"/>
      <c r="P211" s="228">
        <f>O211*H211</f>
        <v>0</v>
      </c>
      <c r="Q211" s="228">
        <v>0.00072000000000000005</v>
      </c>
      <c r="R211" s="228">
        <f>Q211*H211</f>
        <v>0.00072000000000000005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163</v>
      </c>
      <c r="AT211" s="230" t="s">
        <v>158</v>
      </c>
      <c r="AU211" s="230" t="s">
        <v>164</v>
      </c>
      <c r="AY211" s="18" t="s">
        <v>156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164</v>
      </c>
      <c r="BK211" s="231">
        <f>ROUND(I211*H211,2)</f>
        <v>0</v>
      </c>
      <c r="BL211" s="18" t="s">
        <v>163</v>
      </c>
      <c r="BM211" s="230" t="s">
        <v>2395</v>
      </c>
    </row>
    <row r="212" s="2" customFormat="1">
      <c r="A212" s="39"/>
      <c r="B212" s="40"/>
      <c r="C212" s="41"/>
      <c r="D212" s="232" t="s">
        <v>166</v>
      </c>
      <c r="E212" s="41"/>
      <c r="F212" s="233" t="s">
        <v>2396</v>
      </c>
      <c r="G212" s="41"/>
      <c r="H212" s="41"/>
      <c r="I212" s="234"/>
      <c r="J212" s="41"/>
      <c r="K212" s="41"/>
      <c r="L212" s="45"/>
      <c r="M212" s="235"/>
      <c r="N212" s="236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166</v>
      </c>
      <c r="AU212" s="18" t="s">
        <v>164</v>
      </c>
    </row>
    <row r="213" s="2" customFormat="1">
      <c r="A213" s="39"/>
      <c r="B213" s="40"/>
      <c r="C213" s="41"/>
      <c r="D213" s="237" t="s">
        <v>168</v>
      </c>
      <c r="E213" s="41"/>
      <c r="F213" s="238" t="s">
        <v>2397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168</v>
      </c>
      <c r="AU213" s="18" t="s">
        <v>164</v>
      </c>
    </row>
    <row r="214" s="2" customFormat="1" ht="24.15" customHeight="1">
      <c r="A214" s="39"/>
      <c r="B214" s="40"/>
      <c r="C214" s="261" t="s">
        <v>316</v>
      </c>
      <c r="D214" s="261" t="s">
        <v>241</v>
      </c>
      <c r="E214" s="262" t="s">
        <v>2398</v>
      </c>
      <c r="F214" s="263" t="s">
        <v>2399</v>
      </c>
      <c r="G214" s="264" t="s">
        <v>464</v>
      </c>
      <c r="H214" s="265">
        <v>1</v>
      </c>
      <c r="I214" s="266"/>
      <c r="J214" s="267">
        <f>ROUND(I214*H214,2)</f>
        <v>0</v>
      </c>
      <c r="K214" s="263" t="s">
        <v>162</v>
      </c>
      <c r="L214" s="268"/>
      <c r="M214" s="269" t="s">
        <v>1</v>
      </c>
      <c r="N214" s="270" t="s">
        <v>42</v>
      </c>
      <c r="O214" s="92"/>
      <c r="P214" s="228">
        <f>O214*H214</f>
        <v>0</v>
      </c>
      <c r="Q214" s="228">
        <v>0.010999999999999999</v>
      </c>
      <c r="R214" s="228">
        <f>Q214*H214</f>
        <v>0.010999999999999999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219</v>
      </c>
      <c r="AT214" s="230" t="s">
        <v>241</v>
      </c>
      <c r="AU214" s="230" t="s">
        <v>164</v>
      </c>
      <c r="AY214" s="18" t="s">
        <v>156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164</v>
      </c>
      <c r="BK214" s="231">
        <f>ROUND(I214*H214,2)</f>
        <v>0</v>
      </c>
      <c r="BL214" s="18" t="s">
        <v>163</v>
      </c>
      <c r="BM214" s="230" t="s">
        <v>2400</v>
      </c>
    </row>
    <row r="215" s="2" customFormat="1">
      <c r="A215" s="39"/>
      <c r="B215" s="40"/>
      <c r="C215" s="41"/>
      <c r="D215" s="232" t="s">
        <v>166</v>
      </c>
      <c r="E215" s="41"/>
      <c r="F215" s="233" t="s">
        <v>2399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166</v>
      </c>
      <c r="AU215" s="18" t="s">
        <v>164</v>
      </c>
    </row>
    <row r="216" s="2" customFormat="1" ht="33" customHeight="1">
      <c r="A216" s="39"/>
      <c r="B216" s="40"/>
      <c r="C216" s="219" t="s">
        <v>323</v>
      </c>
      <c r="D216" s="219" t="s">
        <v>158</v>
      </c>
      <c r="E216" s="220" t="s">
        <v>2401</v>
      </c>
      <c r="F216" s="221" t="s">
        <v>2402</v>
      </c>
      <c r="G216" s="222" t="s">
        <v>464</v>
      </c>
      <c r="H216" s="223">
        <v>1</v>
      </c>
      <c r="I216" s="224"/>
      <c r="J216" s="225">
        <f>ROUND(I216*H216,2)</f>
        <v>0</v>
      </c>
      <c r="K216" s="221" t="s">
        <v>162</v>
      </c>
      <c r="L216" s="45"/>
      <c r="M216" s="226" t="s">
        <v>1</v>
      </c>
      <c r="N216" s="227" t="s">
        <v>42</v>
      </c>
      <c r="O216" s="92"/>
      <c r="P216" s="228">
        <f>O216*H216</f>
        <v>0</v>
      </c>
      <c r="Q216" s="228">
        <v>0.43786000000000003</v>
      </c>
      <c r="R216" s="228">
        <f>Q216*H216</f>
        <v>0.43786000000000003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163</v>
      </c>
      <c r="AT216" s="230" t="s">
        <v>158</v>
      </c>
      <c r="AU216" s="230" t="s">
        <v>164</v>
      </c>
      <c r="AY216" s="18" t="s">
        <v>156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164</v>
      </c>
      <c r="BK216" s="231">
        <f>ROUND(I216*H216,2)</f>
        <v>0</v>
      </c>
      <c r="BL216" s="18" t="s">
        <v>163</v>
      </c>
      <c r="BM216" s="230" t="s">
        <v>2403</v>
      </c>
    </row>
    <row r="217" s="2" customFormat="1">
      <c r="A217" s="39"/>
      <c r="B217" s="40"/>
      <c r="C217" s="41"/>
      <c r="D217" s="232" t="s">
        <v>166</v>
      </c>
      <c r="E217" s="41"/>
      <c r="F217" s="233" t="s">
        <v>2404</v>
      </c>
      <c r="G217" s="41"/>
      <c r="H217" s="41"/>
      <c r="I217" s="234"/>
      <c r="J217" s="41"/>
      <c r="K217" s="41"/>
      <c r="L217" s="45"/>
      <c r="M217" s="235"/>
      <c r="N217" s="236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166</v>
      </c>
      <c r="AU217" s="18" t="s">
        <v>164</v>
      </c>
    </row>
    <row r="218" s="2" customFormat="1">
      <c r="A218" s="39"/>
      <c r="B218" s="40"/>
      <c r="C218" s="41"/>
      <c r="D218" s="237" t="s">
        <v>168</v>
      </c>
      <c r="E218" s="41"/>
      <c r="F218" s="238" t="s">
        <v>2405</v>
      </c>
      <c r="G218" s="41"/>
      <c r="H218" s="41"/>
      <c r="I218" s="234"/>
      <c r="J218" s="41"/>
      <c r="K218" s="41"/>
      <c r="L218" s="45"/>
      <c r="M218" s="235"/>
      <c r="N218" s="23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168</v>
      </c>
      <c r="AU218" s="18" t="s">
        <v>164</v>
      </c>
    </row>
    <row r="219" s="2" customFormat="1" ht="24.15" customHeight="1">
      <c r="A219" s="39"/>
      <c r="B219" s="40"/>
      <c r="C219" s="261" t="s">
        <v>329</v>
      </c>
      <c r="D219" s="261" t="s">
        <v>241</v>
      </c>
      <c r="E219" s="262" t="s">
        <v>2406</v>
      </c>
      <c r="F219" s="263" t="s">
        <v>2407</v>
      </c>
      <c r="G219" s="264" t="s">
        <v>464</v>
      </c>
      <c r="H219" s="265">
        <v>1</v>
      </c>
      <c r="I219" s="266"/>
      <c r="J219" s="267">
        <f>ROUND(I219*H219,2)</f>
        <v>0</v>
      </c>
      <c r="K219" s="263" t="s">
        <v>162</v>
      </c>
      <c r="L219" s="268"/>
      <c r="M219" s="269" t="s">
        <v>1</v>
      </c>
      <c r="N219" s="270" t="s">
        <v>42</v>
      </c>
      <c r="O219" s="92"/>
      <c r="P219" s="228">
        <f>O219*H219</f>
        <v>0</v>
      </c>
      <c r="Q219" s="228">
        <v>0.086999999999999994</v>
      </c>
      <c r="R219" s="228">
        <f>Q219*H219</f>
        <v>0.086999999999999994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219</v>
      </c>
      <c r="AT219" s="230" t="s">
        <v>241</v>
      </c>
      <c r="AU219" s="230" t="s">
        <v>164</v>
      </c>
      <c r="AY219" s="18" t="s">
        <v>156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164</v>
      </c>
      <c r="BK219" s="231">
        <f>ROUND(I219*H219,2)</f>
        <v>0</v>
      </c>
      <c r="BL219" s="18" t="s">
        <v>163</v>
      </c>
      <c r="BM219" s="230" t="s">
        <v>2408</v>
      </c>
    </row>
    <row r="220" s="2" customFormat="1">
      <c r="A220" s="39"/>
      <c r="B220" s="40"/>
      <c r="C220" s="41"/>
      <c r="D220" s="232" t="s">
        <v>166</v>
      </c>
      <c r="E220" s="41"/>
      <c r="F220" s="233" t="s">
        <v>2407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166</v>
      </c>
      <c r="AU220" s="18" t="s">
        <v>164</v>
      </c>
    </row>
    <row r="221" s="2" customFormat="1" ht="24.15" customHeight="1">
      <c r="A221" s="39"/>
      <c r="B221" s="40"/>
      <c r="C221" s="219" t="s">
        <v>336</v>
      </c>
      <c r="D221" s="219" t="s">
        <v>158</v>
      </c>
      <c r="E221" s="220" t="s">
        <v>2409</v>
      </c>
      <c r="F221" s="221" t="s">
        <v>2410</v>
      </c>
      <c r="G221" s="222" t="s">
        <v>464</v>
      </c>
      <c r="H221" s="223">
        <v>2</v>
      </c>
      <c r="I221" s="224"/>
      <c r="J221" s="225">
        <f>ROUND(I221*H221,2)</f>
        <v>0</v>
      </c>
      <c r="K221" s="221" t="s">
        <v>162</v>
      </c>
      <c r="L221" s="45"/>
      <c r="M221" s="226" t="s">
        <v>1</v>
      </c>
      <c r="N221" s="227" t="s">
        <v>42</v>
      </c>
      <c r="O221" s="92"/>
      <c r="P221" s="228">
        <f>O221*H221</f>
        <v>0</v>
      </c>
      <c r="Q221" s="228">
        <v>0.040050000000000002</v>
      </c>
      <c r="R221" s="228">
        <f>Q221*H221</f>
        <v>0.080100000000000005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163</v>
      </c>
      <c r="AT221" s="230" t="s">
        <v>158</v>
      </c>
      <c r="AU221" s="230" t="s">
        <v>164</v>
      </c>
      <c r="AY221" s="18" t="s">
        <v>156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164</v>
      </c>
      <c r="BK221" s="231">
        <f>ROUND(I221*H221,2)</f>
        <v>0</v>
      </c>
      <c r="BL221" s="18" t="s">
        <v>163</v>
      </c>
      <c r="BM221" s="230" t="s">
        <v>2411</v>
      </c>
    </row>
    <row r="222" s="2" customFormat="1">
      <c r="A222" s="39"/>
      <c r="B222" s="40"/>
      <c r="C222" s="41"/>
      <c r="D222" s="232" t="s">
        <v>166</v>
      </c>
      <c r="E222" s="41"/>
      <c r="F222" s="233" t="s">
        <v>2412</v>
      </c>
      <c r="G222" s="41"/>
      <c r="H222" s="41"/>
      <c r="I222" s="234"/>
      <c r="J222" s="41"/>
      <c r="K222" s="41"/>
      <c r="L222" s="45"/>
      <c r="M222" s="235"/>
      <c r="N222" s="23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166</v>
      </c>
      <c r="AU222" s="18" t="s">
        <v>164</v>
      </c>
    </row>
    <row r="223" s="2" customFormat="1">
      <c r="A223" s="39"/>
      <c r="B223" s="40"/>
      <c r="C223" s="41"/>
      <c r="D223" s="237" t="s">
        <v>168</v>
      </c>
      <c r="E223" s="41"/>
      <c r="F223" s="238" t="s">
        <v>2413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168</v>
      </c>
      <c r="AU223" s="18" t="s">
        <v>164</v>
      </c>
    </row>
    <row r="224" s="2" customFormat="1" ht="33" customHeight="1">
      <c r="A224" s="39"/>
      <c r="B224" s="40"/>
      <c r="C224" s="219" t="s">
        <v>340</v>
      </c>
      <c r="D224" s="219" t="s">
        <v>158</v>
      </c>
      <c r="E224" s="220" t="s">
        <v>2414</v>
      </c>
      <c r="F224" s="221" t="s">
        <v>2415</v>
      </c>
      <c r="G224" s="222" t="s">
        <v>464</v>
      </c>
      <c r="H224" s="223">
        <v>2</v>
      </c>
      <c r="I224" s="224"/>
      <c r="J224" s="225">
        <f>ROUND(I224*H224,2)</f>
        <v>0</v>
      </c>
      <c r="K224" s="221" t="s">
        <v>162</v>
      </c>
      <c r="L224" s="45"/>
      <c r="M224" s="226" t="s">
        <v>1</v>
      </c>
      <c r="N224" s="227" t="s">
        <v>42</v>
      </c>
      <c r="O224" s="92"/>
      <c r="P224" s="228">
        <f>O224*H224</f>
        <v>0</v>
      </c>
      <c r="Q224" s="228">
        <v>0.00396</v>
      </c>
      <c r="R224" s="228">
        <f>Q224*H224</f>
        <v>0.00792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163</v>
      </c>
      <c r="AT224" s="230" t="s">
        <v>158</v>
      </c>
      <c r="AU224" s="230" t="s">
        <v>164</v>
      </c>
      <c r="AY224" s="18" t="s">
        <v>156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164</v>
      </c>
      <c r="BK224" s="231">
        <f>ROUND(I224*H224,2)</f>
        <v>0</v>
      </c>
      <c r="BL224" s="18" t="s">
        <v>163</v>
      </c>
      <c r="BM224" s="230" t="s">
        <v>2416</v>
      </c>
    </row>
    <row r="225" s="2" customFormat="1">
      <c r="A225" s="39"/>
      <c r="B225" s="40"/>
      <c r="C225" s="41"/>
      <c r="D225" s="232" t="s">
        <v>166</v>
      </c>
      <c r="E225" s="41"/>
      <c r="F225" s="233" t="s">
        <v>2417</v>
      </c>
      <c r="G225" s="41"/>
      <c r="H225" s="41"/>
      <c r="I225" s="234"/>
      <c r="J225" s="41"/>
      <c r="K225" s="41"/>
      <c r="L225" s="45"/>
      <c r="M225" s="235"/>
      <c r="N225" s="23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166</v>
      </c>
      <c r="AU225" s="18" t="s">
        <v>164</v>
      </c>
    </row>
    <row r="226" s="2" customFormat="1">
      <c r="A226" s="39"/>
      <c r="B226" s="40"/>
      <c r="C226" s="41"/>
      <c r="D226" s="237" t="s">
        <v>168</v>
      </c>
      <c r="E226" s="41"/>
      <c r="F226" s="238" t="s">
        <v>2418</v>
      </c>
      <c r="G226" s="41"/>
      <c r="H226" s="41"/>
      <c r="I226" s="234"/>
      <c r="J226" s="41"/>
      <c r="K226" s="41"/>
      <c r="L226" s="45"/>
      <c r="M226" s="235"/>
      <c r="N226" s="236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168</v>
      </c>
      <c r="AU226" s="18" t="s">
        <v>164</v>
      </c>
    </row>
    <row r="227" s="2" customFormat="1" ht="33" customHeight="1">
      <c r="A227" s="39"/>
      <c r="B227" s="40"/>
      <c r="C227" s="219" t="s">
        <v>348</v>
      </c>
      <c r="D227" s="219" t="s">
        <v>158</v>
      </c>
      <c r="E227" s="220" t="s">
        <v>2419</v>
      </c>
      <c r="F227" s="221" t="s">
        <v>2420</v>
      </c>
      <c r="G227" s="222" t="s">
        <v>464</v>
      </c>
      <c r="H227" s="223">
        <v>1</v>
      </c>
      <c r="I227" s="224"/>
      <c r="J227" s="225">
        <f>ROUND(I227*H227,2)</f>
        <v>0</v>
      </c>
      <c r="K227" s="221" t="s">
        <v>162</v>
      </c>
      <c r="L227" s="45"/>
      <c r="M227" s="226" t="s">
        <v>1</v>
      </c>
      <c r="N227" s="227" t="s">
        <v>42</v>
      </c>
      <c r="O227" s="92"/>
      <c r="P227" s="228">
        <f>O227*H227</f>
        <v>0</v>
      </c>
      <c r="Q227" s="228">
        <v>0.060600000000000001</v>
      </c>
      <c r="R227" s="228">
        <f>Q227*H227</f>
        <v>0.060600000000000001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163</v>
      </c>
      <c r="AT227" s="230" t="s">
        <v>158</v>
      </c>
      <c r="AU227" s="230" t="s">
        <v>164</v>
      </c>
      <c r="AY227" s="18" t="s">
        <v>156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164</v>
      </c>
      <c r="BK227" s="231">
        <f>ROUND(I227*H227,2)</f>
        <v>0</v>
      </c>
      <c r="BL227" s="18" t="s">
        <v>163</v>
      </c>
      <c r="BM227" s="230" t="s">
        <v>2421</v>
      </c>
    </row>
    <row r="228" s="2" customFormat="1">
      <c r="A228" s="39"/>
      <c r="B228" s="40"/>
      <c r="C228" s="41"/>
      <c r="D228" s="232" t="s">
        <v>166</v>
      </c>
      <c r="E228" s="41"/>
      <c r="F228" s="233" t="s">
        <v>2422</v>
      </c>
      <c r="G228" s="41"/>
      <c r="H228" s="41"/>
      <c r="I228" s="234"/>
      <c r="J228" s="41"/>
      <c r="K228" s="41"/>
      <c r="L228" s="45"/>
      <c r="M228" s="235"/>
      <c r="N228" s="23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166</v>
      </c>
      <c r="AU228" s="18" t="s">
        <v>164</v>
      </c>
    </row>
    <row r="229" s="2" customFormat="1">
      <c r="A229" s="39"/>
      <c r="B229" s="40"/>
      <c r="C229" s="41"/>
      <c r="D229" s="237" t="s">
        <v>168</v>
      </c>
      <c r="E229" s="41"/>
      <c r="F229" s="238" t="s">
        <v>2423</v>
      </c>
      <c r="G229" s="41"/>
      <c r="H229" s="41"/>
      <c r="I229" s="234"/>
      <c r="J229" s="41"/>
      <c r="K229" s="41"/>
      <c r="L229" s="45"/>
      <c r="M229" s="235"/>
      <c r="N229" s="236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168</v>
      </c>
      <c r="AU229" s="18" t="s">
        <v>164</v>
      </c>
    </row>
    <row r="230" s="2" customFormat="1" ht="24.15" customHeight="1">
      <c r="A230" s="39"/>
      <c r="B230" s="40"/>
      <c r="C230" s="219" t="s">
        <v>356</v>
      </c>
      <c r="D230" s="219" t="s">
        <v>158</v>
      </c>
      <c r="E230" s="220" t="s">
        <v>2424</v>
      </c>
      <c r="F230" s="221" t="s">
        <v>2425</v>
      </c>
      <c r="G230" s="222" t="s">
        <v>464</v>
      </c>
      <c r="H230" s="223">
        <v>1</v>
      </c>
      <c r="I230" s="224"/>
      <c r="J230" s="225">
        <f>ROUND(I230*H230,2)</f>
        <v>0</v>
      </c>
      <c r="K230" s="221" t="s">
        <v>162</v>
      </c>
      <c r="L230" s="45"/>
      <c r="M230" s="226" t="s">
        <v>1</v>
      </c>
      <c r="N230" s="227" t="s">
        <v>42</v>
      </c>
      <c r="O230" s="92"/>
      <c r="P230" s="228">
        <f>O230*H230</f>
        <v>0</v>
      </c>
      <c r="Q230" s="228">
        <v>0.0020300000000000001</v>
      </c>
      <c r="R230" s="228">
        <f>Q230*H230</f>
        <v>0.0020300000000000001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163</v>
      </c>
      <c r="AT230" s="230" t="s">
        <v>158</v>
      </c>
      <c r="AU230" s="230" t="s">
        <v>164</v>
      </c>
      <c r="AY230" s="18" t="s">
        <v>156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164</v>
      </c>
      <c r="BK230" s="231">
        <f>ROUND(I230*H230,2)</f>
        <v>0</v>
      </c>
      <c r="BL230" s="18" t="s">
        <v>163</v>
      </c>
      <c r="BM230" s="230" t="s">
        <v>2426</v>
      </c>
    </row>
    <row r="231" s="2" customFormat="1">
      <c r="A231" s="39"/>
      <c r="B231" s="40"/>
      <c r="C231" s="41"/>
      <c r="D231" s="232" t="s">
        <v>166</v>
      </c>
      <c r="E231" s="41"/>
      <c r="F231" s="233" t="s">
        <v>2427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166</v>
      </c>
      <c r="AU231" s="18" t="s">
        <v>164</v>
      </c>
    </row>
    <row r="232" s="2" customFormat="1">
      <c r="A232" s="39"/>
      <c r="B232" s="40"/>
      <c r="C232" s="41"/>
      <c r="D232" s="237" t="s">
        <v>168</v>
      </c>
      <c r="E232" s="41"/>
      <c r="F232" s="238" t="s">
        <v>2428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168</v>
      </c>
      <c r="AU232" s="18" t="s">
        <v>164</v>
      </c>
    </row>
    <row r="233" s="2" customFormat="1" ht="37.8" customHeight="1">
      <c r="A233" s="39"/>
      <c r="B233" s="40"/>
      <c r="C233" s="219" t="s">
        <v>362</v>
      </c>
      <c r="D233" s="219" t="s">
        <v>158</v>
      </c>
      <c r="E233" s="220" t="s">
        <v>2429</v>
      </c>
      <c r="F233" s="221" t="s">
        <v>2430</v>
      </c>
      <c r="G233" s="222" t="s">
        <v>175</v>
      </c>
      <c r="H233" s="223">
        <v>3</v>
      </c>
      <c r="I233" s="224"/>
      <c r="J233" s="225">
        <f>ROUND(I233*H233,2)</f>
        <v>0</v>
      </c>
      <c r="K233" s="221" t="s">
        <v>162</v>
      </c>
      <c r="L233" s="45"/>
      <c r="M233" s="226" t="s">
        <v>1</v>
      </c>
      <c r="N233" s="227" t="s">
        <v>42</v>
      </c>
      <c r="O233" s="92"/>
      <c r="P233" s="228">
        <f>O233*H233</f>
        <v>0</v>
      </c>
      <c r="Q233" s="228">
        <v>0.040620000000000003</v>
      </c>
      <c r="R233" s="228">
        <f>Q233*H233</f>
        <v>0.12186000000000001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163</v>
      </c>
      <c r="AT233" s="230" t="s">
        <v>158</v>
      </c>
      <c r="AU233" s="230" t="s">
        <v>164</v>
      </c>
      <c r="AY233" s="18" t="s">
        <v>156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164</v>
      </c>
      <c r="BK233" s="231">
        <f>ROUND(I233*H233,2)</f>
        <v>0</v>
      </c>
      <c r="BL233" s="18" t="s">
        <v>163</v>
      </c>
      <c r="BM233" s="230" t="s">
        <v>2431</v>
      </c>
    </row>
    <row r="234" s="2" customFormat="1">
      <c r="A234" s="39"/>
      <c r="B234" s="40"/>
      <c r="C234" s="41"/>
      <c r="D234" s="232" t="s">
        <v>166</v>
      </c>
      <c r="E234" s="41"/>
      <c r="F234" s="233" t="s">
        <v>2432</v>
      </c>
      <c r="G234" s="41"/>
      <c r="H234" s="41"/>
      <c r="I234" s="234"/>
      <c r="J234" s="41"/>
      <c r="K234" s="41"/>
      <c r="L234" s="45"/>
      <c r="M234" s="235"/>
      <c r="N234" s="236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166</v>
      </c>
      <c r="AU234" s="18" t="s">
        <v>164</v>
      </c>
    </row>
    <row r="235" s="2" customFormat="1">
      <c r="A235" s="39"/>
      <c r="B235" s="40"/>
      <c r="C235" s="41"/>
      <c r="D235" s="237" t="s">
        <v>168</v>
      </c>
      <c r="E235" s="41"/>
      <c r="F235" s="238" t="s">
        <v>2433</v>
      </c>
      <c r="G235" s="41"/>
      <c r="H235" s="41"/>
      <c r="I235" s="234"/>
      <c r="J235" s="41"/>
      <c r="K235" s="41"/>
      <c r="L235" s="45"/>
      <c r="M235" s="235"/>
      <c r="N235" s="236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168</v>
      </c>
      <c r="AU235" s="18" t="s">
        <v>164</v>
      </c>
    </row>
    <row r="236" s="2" customFormat="1" ht="37.8" customHeight="1">
      <c r="A236" s="39"/>
      <c r="B236" s="40"/>
      <c r="C236" s="219" t="s">
        <v>371</v>
      </c>
      <c r="D236" s="219" t="s">
        <v>158</v>
      </c>
      <c r="E236" s="220" t="s">
        <v>2434</v>
      </c>
      <c r="F236" s="221" t="s">
        <v>2435</v>
      </c>
      <c r="G236" s="222" t="s">
        <v>464</v>
      </c>
      <c r="H236" s="223">
        <v>1</v>
      </c>
      <c r="I236" s="224"/>
      <c r="J236" s="225">
        <f>ROUND(I236*H236,2)</f>
        <v>0</v>
      </c>
      <c r="K236" s="221" t="s">
        <v>162</v>
      </c>
      <c r="L236" s="45"/>
      <c r="M236" s="226" t="s">
        <v>1</v>
      </c>
      <c r="N236" s="227" t="s">
        <v>42</v>
      </c>
      <c r="O236" s="92"/>
      <c r="P236" s="228">
        <f>O236*H236</f>
        <v>0</v>
      </c>
      <c r="Q236" s="228">
        <v>0.0545</v>
      </c>
      <c r="R236" s="228">
        <f>Q236*H236</f>
        <v>0.0545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163</v>
      </c>
      <c r="AT236" s="230" t="s">
        <v>158</v>
      </c>
      <c r="AU236" s="230" t="s">
        <v>164</v>
      </c>
      <c r="AY236" s="18" t="s">
        <v>156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164</v>
      </c>
      <c r="BK236" s="231">
        <f>ROUND(I236*H236,2)</f>
        <v>0</v>
      </c>
      <c r="BL236" s="18" t="s">
        <v>163</v>
      </c>
      <c r="BM236" s="230" t="s">
        <v>2436</v>
      </c>
    </row>
    <row r="237" s="2" customFormat="1">
      <c r="A237" s="39"/>
      <c r="B237" s="40"/>
      <c r="C237" s="41"/>
      <c r="D237" s="232" t="s">
        <v>166</v>
      </c>
      <c r="E237" s="41"/>
      <c r="F237" s="233" t="s">
        <v>2437</v>
      </c>
      <c r="G237" s="41"/>
      <c r="H237" s="41"/>
      <c r="I237" s="234"/>
      <c r="J237" s="41"/>
      <c r="K237" s="41"/>
      <c r="L237" s="45"/>
      <c r="M237" s="235"/>
      <c r="N237" s="236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166</v>
      </c>
      <c r="AU237" s="18" t="s">
        <v>164</v>
      </c>
    </row>
    <row r="238" s="2" customFormat="1">
      <c r="A238" s="39"/>
      <c r="B238" s="40"/>
      <c r="C238" s="41"/>
      <c r="D238" s="237" t="s">
        <v>168</v>
      </c>
      <c r="E238" s="41"/>
      <c r="F238" s="238" t="s">
        <v>2438</v>
      </c>
      <c r="G238" s="41"/>
      <c r="H238" s="41"/>
      <c r="I238" s="234"/>
      <c r="J238" s="41"/>
      <c r="K238" s="41"/>
      <c r="L238" s="45"/>
      <c r="M238" s="235"/>
      <c r="N238" s="236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168</v>
      </c>
      <c r="AU238" s="18" t="s">
        <v>164</v>
      </c>
    </row>
    <row r="239" s="2" customFormat="1" ht="16.5" customHeight="1">
      <c r="A239" s="39"/>
      <c r="B239" s="40"/>
      <c r="C239" s="219" t="s">
        <v>380</v>
      </c>
      <c r="D239" s="219" t="s">
        <v>158</v>
      </c>
      <c r="E239" s="220" t="s">
        <v>2439</v>
      </c>
      <c r="F239" s="221" t="s">
        <v>2440</v>
      </c>
      <c r="G239" s="222" t="s">
        <v>256</v>
      </c>
      <c r="H239" s="223">
        <v>18</v>
      </c>
      <c r="I239" s="224"/>
      <c r="J239" s="225">
        <f>ROUND(I239*H239,2)</f>
        <v>0</v>
      </c>
      <c r="K239" s="221" t="s">
        <v>162</v>
      </c>
      <c r="L239" s="45"/>
      <c r="M239" s="226" t="s">
        <v>1</v>
      </c>
      <c r="N239" s="227" t="s">
        <v>42</v>
      </c>
      <c r="O239" s="92"/>
      <c r="P239" s="228">
        <f>O239*H239</f>
        <v>0</v>
      </c>
      <c r="Q239" s="228">
        <v>0.00019000000000000001</v>
      </c>
      <c r="R239" s="228">
        <f>Q239*H239</f>
        <v>0.0034200000000000003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163</v>
      </c>
      <c r="AT239" s="230" t="s">
        <v>158</v>
      </c>
      <c r="AU239" s="230" t="s">
        <v>164</v>
      </c>
      <c r="AY239" s="18" t="s">
        <v>156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164</v>
      </c>
      <c r="BK239" s="231">
        <f>ROUND(I239*H239,2)</f>
        <v>0</v>
      </c>
      <c r="BL239" s="18" t="s">
        <v>163</v>
      </c>
      <c r="BM239" s="230" t="s">
        <v>2441</v>
      </c>
    </row>
    <row r="240" s="2" customFormat="1">
      <c r="A240" s="39"/>
      <c r="B240" s="40"/>
      <c r="C240" s="41"/>
      <c r="D240" s="232" t="s">
        <v>166</v>
      </c>
      <c r="E240" s="41"/>
      <c r="F240" s="233" t="s">
        <v>2442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166</v>
      </c>
      <c r="AU240" s="18" t="s">
        <v>164</v>
      </c>
    </row>
    <row r="241" s="2" customFormat="1">
      <c r="A241" s="39"/>
      <c r="B241" s="40"/>
      <c r="C241" s="41"/>
      <c r="D241" s="237" t="s">
        <v>168</v>
      </c>
      <c r="E241" s="41"/>
      <c r="F241" s="238" t="s">
        <v>2443</v>
      </c>
      <c r="G241" s="41"/>
      <c r="H241" s="41"/>
      <c r="I241" s="234"/>
      <c r="J241" s="41"/>
      <c r="K241" s="41"/>
      <c r="L241" s="45"/>
      <c r="M241" s="235"/>
      <c r="N241" s="23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168</v>
      </c>
      <c r="AU241" s="18" t="s">
        <v>164</v>
      </c>
    </row>
    <row r="242" s="2" customFormat="1" ht="21.75" customHeight="1">
      <c r="A242" s="39"/>
      <c r="B242" s="40"/>
      <c r="C242" s="219" t="s">
        <v>387</v>
      </c>
      <c r="D242" s="219" t="s">
        <v>158</v>
      </c>
      <c r="E242" s="220" t="s">
        <v>2444</v>
      </c>
      <c r="F242" s="221" t="s">
        <v>2445</v>
      </c>
      <c r="G242" s="222" t="s">
        <v>256</v>
      </c>
      <c r="H242" s="223">
        <v>100</v>
      </c>
      <c r="I242" s="224"/>
      <c r="J242" s="225">
        <f>ROUND(I242*H242,2)</f>
        <v>0</v>
      </c>
      <c r="K242" s="221" t="s">
        <v>162</v>
      </c>
      <c r="L242" s="45"/>
      <c r="M242" s="226" t="s">
        <v>1</v>
      </c>
      <c r="N242" s="227" t="s">
        <v>42</v>
      </c>
      <c r="O242" s="92"/>
      <c r="P242" s="228">
        <f>O242*H242</f>
        <v>0</v>
      </c>
      <c r="Q242" s="228">
        <v>6.0000000000000002E-05</v>
      </c>
      <c r="R242" s="228">
        <f>Q242*H242</f>
        <v>0.0060000000000000001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163</v>
      </c>
      <c r="AT242" s="230" t="s">
        <v>158</v>
      </c>
      <c r="AU242" s="230" t="s">
        <v>164</v>
      </c>
      <c r="AY242" s="18" t="s">
        <v>156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164</v>
      </c>
      <c r="BK242" s="231">
        <f>ROUND(I242*H242,2)</f>
        <v>0</v>
      </c>
      <c r="BL242" s="18" t="s">
        <v>163</v>
      </c>
      <c r="BM242" s="230" t="s">
        <v>2446</v>
      </c>
    </row>
    <row r="243" s="2" customFormat="1">
      <c r="A243" s="39"/>
      <c r="B243" s="40"/>
      <c r="C243" s="41"/>
      <c r="D243" s="232" t="s">
        <v>166</v>
      </c>
      <c r="E243" s="41"/>
      <c r="F243" s="233" t="s">
        <v>2447</v>
      </c>
      <c r="G243" s="41"/>
      <c r="H243" s="41"/>
      <c r="I243" s="234"/>
      <c r="J243" s="41"/>
      <c r="K243" s="41"/>
      <c r="L243" s="45"/>
      <c r="M243" s="235"/>
      <c r="N243" s="236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166</v>
      </c>
      <c r="AU243" s="18" t="s">
        <v>164</v>
      </c>
    </row>
    <row r="244" s="2" customFormat="1">
      <c r="A244" s="39"/>
      <c r="B244" s="40"/>
      <c r="C244" s="41"/>
      <c r="D244" s="237" t="s">
        <v>168</v>
      </c>
      <c r="E244" s="41"/>
      <c r="F244" s="238" t="s">
        <v>2448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168</v>
      </c>
      <c r="AU244" s="18" t="s">
        <v>164</v>
      </c>
    </row>
    <row r="245" s="12" customFormat="1" ht="22.8" customHeight="1">
      <c r="A245" s="12"/>
      <c r="B245" s="203"/>
      <c r="C245" s="204"/>
      <c r="D245" s="205" t="s">
        <v>75</v>
      </c>
      <c r="E245" s="217" t="s">
        <v>914</v>
      </c>
      <c r="F245" s="217" t="s">
        <v>915</v>
      </c>
      <c r="G245" s="204"/>
      <c r="H245" s="204"/>
      <c r="I245" s="207"/>
      <c r="J245" s="218">
        <f>BK245</f>
        <v>0</v>
      </c>
      <c r="K245" s="204"/>
      <c r="L245" s="209"/>
      <c r="M245" s="210"/>
      <c r="N245" s="211"/>
      <c r="O245" s="211"/>
      <c r="P245" s="212">
        <f>SUM(P246:P251)</f>
        <v>0</v>
      </c>
      <c r="Q245" s="211"/>
      <c r="R245" s="212">
        <f>SUM(R246:R251)</f>
        <v>0</v>
      </c>
      <c r="S245" s="211"/>
      <c r="T245" s="213">
        <f>SUM(T246:T251)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4" t="s">
        <v>84</v>
      </c>
      <c r="AT245" s="215" t="s">
        <v>75</v>
      </c>
      <c r="AU245" s="215" t="s">
        <v>84</v>
      </c>
      <c r="AY245" s="214" t="s">
        <v>156</v>
      </c>
      <c r="BK245" s="216">
        <f>SUM(BK246:BK251)</f>
        <v>0</v>
      </c>
    </row>
    <row r="246" s="2" customFormat="1" ht="24.15" customHeight="1">
      <c r="A246" s="39"/>
      <c r="B246" s="40"/>
      <c r="C246" s="219" t="s">
        <v>395</v>
      </c>
      <c r="D246" s="219" t="s">
        <v>158</v>
      </c>
      <c r="E246" s="220" t="s">
        <v>2449</v>
      </c>
      <c r="F246" s="221" t="s">
        <v>2450</v>
      </c>
      <c r="G246" s="222" t="s">
        <v>213</v>
      </c>
      <c r="H246" s="223">
        <v>1.0740000000000001</v>
      </c>
      <c r="I246" s="224"/>
      <c r="J246" s="225">
        <f>ROUND(I246*H246,2)</f>
        <v>0</v>
      </c>
      <c r="K246" s="221" t="s">
        <v>162</v>
      </c>
      <c r="L246" s="45"/>
      <c r="M246" s="226" t="s">
        <v>1</v>
      </c>
      <c r="N246" s="227" t="s">
        <v>42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163</v>
      </c>
      <c r="AT246" s="230" t="s">
        <v>158</v>
      </c>
      <c r="AU246" s="230" t="s">
        <v>164</v>
      </c>
      <c r="AY246" s="18" t="s">
        <v>156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164</v>
      </c>
      <c r="BK246" s="231">
        <f>ROUND(I246*H246,2)</f>
        <v>0</v>
      </c>
      <c r="BL246" s="18" t="s">
        <v>163</v>
      </c>
      <c r="BM246" s="230" t="s">
        <v>2451</v>
      </c>
    </row>
    <row r="247" s="2" customFormat="1">
      <c r="A247" s="39"/>
      <c r="B247" s="40"/>
      <c r="C247" s="41"/>
      <c r="D247" s="232" t="s">
        <v>166</v>
      </c>
      <c r="E247" s="41"/>
      <c r="F247" s="233" t="s">
        <v>2452</v>
      </c>
      <c r="G247" s="41"/>
      <c r="H247" s="41"/>
      <c r="I247" s="234"/>
      <c r="J247" s="41"/>
      <c r="K247" s="41"/>
      <c r="L247" s="45"/>
      <c r="M247" s="235"/>
      <c r="N247" s="236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166</v>
      </c>
      <c r="AU247" s="18" t="s">
        <v>164</v>
      </c>
    </row>
    <row r="248" s="2" customFormat="1">
      <c r="A248" s="39"/>
      <c r="B248" s="40"/>
      <c r="C248" s="41"/>
      <c r="D248" s="237" t="s">
        <v>168</v>
      </c>
      <c r="E248" s="41"/>
      <c r="F248" s="238" t="s">
        <v>2453</v>
      </c>
      <c r="G248" s="41"/>
      <c r="H248" s="41"/>
      <c r="I248" s="234"/>
      <c r="J248" s="41"/>
      <c r="K248" s="41"/>
      <c r="L248" s="45"/>
      <c r="M248" s="235"/>
      <c r="N248" s="23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168</v>
      </c>
      <c r="AU248" s="18" t="s">
        <v>164</v>
      </c>
    </row>
    <row r="249" s="2" customFormat="1" ht="33" customHeight="1">
      <c r="A249" s="39"/>
      <c r="B249" s="40"/>
      <c r="C249" s="219" t="s">
        <v>405</v>
      </c>
      <c r="D249" s="219" t="s">
        <v>158</v>
      </c>
      <c r="E249" s="220" t="s">
        <v>2454</v>
      </c>
      <c r="F249" s="221" t="s">
        <v>2455</v>
      </c>
      <c r="G249" s="222" t="s">
        <v>213</v>
      </c>
      <c r="H249" s="223">
        <v>1.0740000000000001</v>
      </c>
      <c r="I249" s="224"/>
      <c r="J249" s="225">
        <f>ROUND(I249*H249,2)</f>
        <v>0</v>
      </c>
      <c r="K249" s="221" t="s">
        <v>162</v>
      </c>
      <c r="L249" s="45"/>
      <c r="M249" s="226" t="s">
        <v>1</v>
      </c>
      <c r="N249" s="227" t="s">
        <v>42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163</v>
      </c>
      <c r="AT249" s="230" t="s">
        <v>158</v>
      </c>
      <c r="AU249" s="230" t="s">
        <v>164</v>
      </c>
      <c r="AY249" s="18" t="s">
        <v>156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164</v>
      </c>
      <c r="BK249" s="231">
        <f>ROUND(I249*H249,2)</f>
        <v>0</v>
      </c>
      <c r="BL249" s="18" t="s">
        <v>163</v>
      </c>
      <c r="BM249" s="230" t="s">
        <v>2456</v>
      </c>
    </row>
    <row r="250" s="2" customFormat="1">
      <c r="A250" s="39"/>
      <c r="B250" s="40"/>
      <c r="C250" s="41"/>
      <c r="D250" s="232" t="s">
        <v>166</v>
      </c>
      <c r="E250" s="41"/>
      <c r="F250" s="233" t="s">
        <v>2457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166</v>
      </c>
      <c r="AU250" s="18" t="s">
        <v>164</v>
      </c>
    </row>
    <row r="251" s="2" customFormat="1">
      <c r="A251" s="39"/>
      <c r="B251" s="40"/>
      <c r="C251" s="41"/>
      <c r="D251" s="237" t="s">
        <v>168</v>
      </c>
      <c r="E251" s="41"/>
      <c r="F251" s="238" t="s">
        <v>2458</v>
      </c>
      <c r="G251" s="41"/>
      <c r="H251" s="41"/>
      <c r="I251" s="234"/>
      <c r="J251" s="41"/>
      <c r="K251" s="41"/>
      <c r="L251" s="45"/>
      <c r="M251" s="235"/>
      <c r="N251" s="236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168</v>
      </c>
      <c r="AU251" s="18" t="s">
        <v>164</v>
      </c>
    </row>
    <row r="252" s="12" customFormat="1" ht="25.92" customHeight="1">
      <c r="A252" s="12"/>
      <c r="B252" s="203"/>
      <c r="C252" s="204"/>
      <c r="D252" s="205" t="s">
        <v>75</v>
      </c>
      <c r="E252" s="206" t="s">
        <v>922</v>
      </c>
      <c r="F252" s="206" t="s">
        <v>923</v>
      </c>
      <c r="G252" s="204"/>
      <c r="H252" s="204"/>
      <c r="I252" s="207"/>
      <c r="J252" s="208">
        <f>BK252</f>
        <v>0</v>
      </c>
      <c r="K252" s="204"/>
      <c r="L252" s="209"/>
      <c r="M252" s="210"/>
      <c r="N252" s="211"/>
      <c r="O252" s="211"/>
      <c r="P252" s="212">
        <f>P253</f>
        <v>0</v>
      </c>
      <c r="Q252" s="211"/>
      <c r="R252" s="212">
        <f>R253</f>
        <v>0.112196</v>
      </c>
      <c r="S252" s="211"/>
      <c r="T252" s="213">
        <f>T253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4" t="s">
        <v>164</v>
      </c>
      <c r="AT252" s="215" t="s">
        <v>75</v>
      </c>
      <c r="AU252" s="215" t="s">
        <v>76</v>
      </c>
      <c r="AY252" s="214" t="s">
        <v>156</v>
      </c>
      <c r="BK252" s="216">
        <f>BK253</f>
        <v>0</v>
      </c>
    </row>
    <row r="253" s="12" customFormat="1" ht="22.8" customHeight="1">
      <c r="A253" s="12"/>
      <c r="B253" s="203"/>
      <c r="C253" s="204"/>
      <c r="D253" s="205" t="s">
        <v>75</v>
      </c>
      <c r="E253" s="217" t="s">
        <v>1031</v>
      </c>
      <c r="F253" s="217" t="s">
        <v>1032</v>
      </c>
      <c r="G253" s="204"/>
      <c r="H253" s="204"/>
      <c r="I253" s="207"/>
      <c r="J253" s="218">
        <f>BK253</f>
        <v>0</v>
      </c>
      <c r="K253" s="204"/>
      <c r="L253" s="209"/>
      <c r="M253" s="210"/>
      <c r="N253" s="211"/>
      <c r="O253" s="211"/>
      <c r="P253" s="212">
        <f>SUM(P254:P261)</f>
        <v>0</v>
      </c>
      <c r="Q253" s="211"/>
      <c r="R253" s="212">
        <f>SUM(R254:R261)</f>
        <v>0.112196</v>
      </c>
      <c r="S253" s="211"/>
      <c r="T253" s="213">
        <f>SUM(T254:T261)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4" t="s">
        <v>164</v>
      </c>
      <c r="AT253" s="215" t="s">
        <v>75</v>
      </c>
      <c r="AU253" s="215" t="s">
        <v>84</v>
      </c>
      <c r="AY253" s="214" t="s">
        <v>156</v>
      </c>
      <c r="BK253" s="216">
        <f>SUM(BK254:BK261)</f>
        <v>0</v>
      </c>
    </row>
    <row r="254" s="2" customFormat="1" ht="21.75" customHeight="1">
      <c r="A254" s="39"/>
      <c r="B254" s="40"/>
      <c r="C254" s="219" t="s">
        <v>411</v>
      </c>
      <c r="D254" s="219" t="s">
        <v>158</v>
      </c>
      <c r="E254" s="220" t="s">
        <v>2459</v>
      </c>
      <c r="F254" s="221" t="s">
        <v>2460</v>
      </c>
      <c r="G254" s="222" t="s">
        <v>256</v>
      </c>
      <c r="H254" s="223">
        <v>55.600000000000001</v>
      </c>
      <c r="I254" s="224"/>
      <c r="J254" s="225">
        <f>ROUND(I254*H254,2)</f>
        <v>0</v>
      </c>
      <c r="K254" s="221" t="s">
        <v>1</v>
      </c>
      <c r="L254" s="45"/>
      <c r="M254" s="226" t="s">
        <v>1</v>
      </c>
      <c r="N254" s="227" t="s">
        <v>42</v>
      </c>
      <c r="O254" s="92"/>
      <c r="P254" s="228">
        <f>O254*H254</f>
        <v>0</v>
      </c>
      <c r="Q254" s="228">
        <v>0.00191</v>
      </c>
      <c r="R254" s="228">
        <f>Q254*H254</f>
        <v>0.106196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273</v>
      </c>
      <c r="AT254" s="230" t="s">
        <v>158</v>
      </c>
      <c r="AU254" s="230" t="s">
        <v>164</v>
      </c>
      <c r="AY254" s="18" t="s">
        <v>156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164</v>
      </c>
      <c r="BK254" s="231">
        <f>ROUND(I254*H254,2)</f>
        <v>0</v>
      </c>
      <c r="BL254" s="18" t="s">
        <v>273</v>
      </c>
      <c r="BM254" s="230" t="s">
        <v>2461</v>
      </c>
    </row>
    <row r="255" s="2" customFormat="1">
      <c r="A255" s="39"/>
      <c r="B255" s="40"/>
      <c r="C255" s="41"/>
      <c r="D255" s="232" t="s">
        <v>166</v>
      </c>
      <c r="E255" s="41"/>
      <c r="F255" s="233" t="s">
        <v>2462</v>
      </c>
      <c r="G255" s="41"/>
      <c r="H255" s="41"/>
      <c r="I255" s="234"/>
      <c r="J255" s="41"/>
      <c r="K255" s="41"/>
      <c r="L255" s="45"/>
      <c r="M255" s="235"/>
      <c r="N255" s="236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166</v>
      </c>
      <c r="AU255" s="18" t="s">
        <v>164</v>
      </c>
    </row>
    <row r="256" s="13" customFormat="1">
      <c r="A256" s="13"/>
      <c r="B256" s="239"/>
      <c r="C256" s="240"/>
      <c r="D256" s="232" t="s">
        <v>170</v>
      </c>
      <c r="E256" s="241" t="s">
        <v>1</v>
      </c>
      <c r="F256" s="242" t="s">
        <v>2463</v>
      </c>
      <c r="G256" s="240"/>
      <c r="H256" s="243">
        <v>38.200000000000003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170</v>
      </c>
      <c r="AU256" s="249" t="s">
        <v>164</v>
      </c>
      <c r="AV256" s="13" t="s">
        <v>164</v>
      </c>
      <c r="AW256" s="13" t="s">
        <v>33</v>
      </c>
      <c r="AX256" s="13" t="s">
        <v>76</v>
      </c>
      <c r="AY256" s="249" t="s">
        <v>156</v>
      </c>
    </row>
    <row r="257" s="13" customFormat="1">
      <c r="A257" s="13"/>
      <c r="B257" s="239"/>
      <c r="C257" s="240"/>
      <c r="D257" s="232" t="s">
        <v>170</v>
      </c>
      <c r="E257" s="241" t="s">
        <v>1</v>
      </c>
      <c r="F257" s="242" t="s">
        <v>2464</v>
      </c>
      <c r="G257" s="240"/>
      <c r="H257" s="243">
        <v>17.399999999999999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170</v>
      </c>
      <c r="AU257" s="249" t="s">
        <v>164</v>
      </c>
      <c r="AV257" s="13" t="s">
        <v>164</v>
      </c>
      <c r="AW257" s="13" t="s">
        <v>33</v>
      </c>
      <c r="AX257" s="13" t="s">
        <v>76</v>
      </c>
      <c r="AY257" s="249" t="s">
        <v>156</v>
      </c>
    </row>
    <row r="258" s="14" customFormat="1">
      <c r="A258" s="14"/>
      <c r="B258" s="250"/>
      <c r="C258" s="251"/>
      <c r="D258" s="232" t="s">
        <v>170</v>
      </c>
      <c r="E258" s="252" t="s">
        <v>1</v>
      </c>
      <c r="F258" s="253" t="s">
        <v>172</v>
      </c>
      <c r="G258" s="251"/>
      <c r="H258" s="254">
        <v>55.600000000000001</v>
      </c>
      <c r="I258" s="255"/>
      <c r="J258" s="251"/>
      <c r="K258" s="251"/>
      <c r="L258" s="256"/>
      <c r="M258" s="257"/>
      <c r="N258" s="258"/>
      <c r="O258" s="258"/>
      <c r="P258" s="258"/>
      <c r="Q258" s="258"/>
      <c r="R258" s="258"/>
      <c r="S258" s="258"/>
      <c r="T258" s="25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0" t="s">
        <v>170</v>
      </c>
      <c r="AU258" s="260" t="s">
        <v>164</v>
      </c>
      <c r="AV258" s="14" t="s">
        <v>163</v>
      </c>
      <c r="AW258" s="14" t="s">
        <v>33</v>
      </c>
      <c r="AX258" s="14" t="s">
        <v>84</v>
      </c>
      <c r="AY258" s="260" t="s">
        <v>156</v>
      </c>
    </row>
    <row r="259" s="2" customFormat="1" ht="24.15" customHeight="1">
      <c r="A259" s="39"/>
      <c r="B259" s="40"/>
      <c r="C259" s="219" t="s">
        <v>418</v>
      </c>
      <c r="D259" s="219" t="s">
        <v>158</v>
      </c>
      <c r="E259" s="220" t="s">
        <v>2465</v>
      </c>
      <c r="F259" s="221" t="s">
        <v>2466</v>
      </c>
      <c r="G259" s="222" t="s">
        <v>464</v>
      </c>
      <c r="H259" s="223">
        <v>4</v>
      </c>
      <c r="I259" s="224"/>
      <c r="J259" s="225">
        <f>ROUND(I259*H259,2)</f>
        <v>0</v>
      </c>
      <c r="K259" s="221" t="s">
        <v>162</v>
      </c>
      <c r="L259" s="45"/>
      <c r="M259" s="226" t="s">
        <v>1</v>
      </c>
      <c r="N259" s="227" t="s">
        <v>42</v>
      </c>
      <c r="O259" s="92"/>
      <c r="P259" s="228">
        <f>O259*H259</f>
        <v>0</v>
      </c>
      <c r="Q259" s="228">
        <v>0.0015</v>
      </c>
      <c r="R259" s="228">
        <f>Q259*H259</f>
        <v>0.0060000000000000001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273</v>
      </c>
      <c r="AT259" s="230" t="s">
        <v>158</v>
      </c>
      <c r="AU259" s="230" t="s">
        <v>164</v>
      </c>
      <c r="AY259" s="18" t="s">
        <v>156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164</v>
      </c>
      <c r="BK259" s="231">
        <f>ROUND(I259*H259,2)</f>
        <v>0</v>
      </c>
      <c r="BL259" s="18" t="s">
        <v>273</v>
      </c>
      <c r="BM259" s="230" t="s">
        <v>2467</v>
      </c>
    </row>
    <row r="260" s="2" customFormat="1">
      <c r="A260" s="39"/>
      <c r="B260" s="40"/>
      <c r="C260" s="41"/>
      <c r="D260" s="232" t="s">
        <v>166</v>
      </c>
      <c r="E260" s="41"/>
      <c r="F260" s="233" t="s">
        <v>2468</v>
      </c>
      <c r="G260" s="41"/>
      <c r="H260" s="41"/>
      <c r="I260" s="234"/>
      <c r="J260" s="41"/>
      <c r="K260" s="41"/>
      <c r="L260" s="45"/>
      <c r="M260" s="235"/>
      <c r="N260" s="236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166</v>
      </c>
      <c r="AU260" s="18" t="s">
        <v>164</v>
      </c>
    </row>
    <row r="261" s="2" customFormat="1">
      <c r="A261" s="39"/>
      <c r="B261" s="40"/>
      <c r="C261" s="41"/>
      <c r="D261" s="237" t="s">
        <v>168</v>
      </c>
      <c r="E261" s="41"/>
      <c r="F261" s="238" t="s">
        <v>2469</v>
      </c>
      <c r="G261" s="41"/>
      <c r="H261" s="41"/>
      <c r="I261" s="234"/>
      <c r="J261" s="41"/>
      <c r="K261" s="41"/>
      <c r="L261" s="45"/>
      <c r="M261" s="235"/>
      <c r="N261" s="236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168</v>
      </c>
      <c r="AU261" s="18" t="s">
        <v>164</v>
      </c>
    </row>
    <row r="262" s="12" customFormat="1" ht="25.92" customHeight="1">
      <c r="A262" s="12"/>
      <c r="B262" s="203"/>
      <c r="C262" s="204"/>
      <c r="D262" s="205" t="s">
        <v>75</v>
      </c>
      <c r="E262" s="206" t="s">
        <v>241</v>
      </c>
      <c r="F262" s="206" t="s">
        <v>2470</v>
      </c>
      <c r="G262" s="204"/>
      <c r="H262" s="204"/>
      <c r="I262" s="207"/>
      <c r="J262" s="208">
        <f>BK262</f>
        <v>0</v>
      </c>
      <c r="K262" s="204"/>
      <c r="L262" s="209"/>
      <c r="M262" s="210"/>
      <c r="N262" s="211"/>
      <c r="O262" s="211"/>
      <c r="P262" s="212">
        <f>P263</f>
        <v>0</v>
      </c>
      <c r="Q262" s="211"/>
      <c r="R262" s="212">
        <f>R263</f>
        <v>0</v>
      </c>
      <c r="S262" s="211"/>
      <c r="T262" s="213">
        <f>T263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4" t="s">
        <v>180</v>
      </c>
      <c r="AT262" s="215" t="s">
        <v>75</v>
      </c>
      <c r="AU262" s="215" t="s">
        <v>76</v>
      </c>
      <c r="AY262" s="214" t="s">
        <v>156</v>
      </c>
      <c r="BK262" s="216">
        <f>BK263</f>
        <v>0</v>
      </c>
    </row>
    <row r="263" s="12" customFormat="1" ht="22.8" customHeight="1">
      <c r="A263" s="12"/>
      <c r="B263" s="203"/>
      <c r="C263" s="204"/>
      <c r="D263" s="205" t="s">
        <v>75</v>
      </c>
      <c r="E263" s="217" t="s">
        <v>2471</v>
      </c>
      <c r="F263" s="217" t="s">
        <v>2472</v>
      </c>
      <c r="G263" s="204"/>
      <c r="H263" s="204"/>
      <c r="I263" s="207"/>
      <c r="J263" s="218">
        <f>BK263</f>
        <v>0</v>
      </c>
      <c r="K263" s="204"/>
      <c r="L263" s="209"/>
      <c r="M263" s="210"/>
      <c r="N263" s="211"/>
      <c r="O263" s="211"/>
      <c r="P263" s="212">
        <f>SUM(P264:P277)</f>
        <v>0</v>
      </c>
      <c r="Q263" s="211"/>
      <c r="R263" s="212">
        <f>SUM(R264:R277)</f>
        <v>0</v>
      </c>
      <c r="S263" s="211"/>
      <c r="T263" s="213">
        <f>SUM(T264:T277)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4" t="s">
        <v>180</v>
      </c>
      <c r="AT263" s="215" t="s">
        <v>75</v>
      </c>
      <c r="AU263" s="215" t="s">
        <v>84</v>
      </c>
      <c r="AY263" s="214" t="s">
        <v>156</v>
      </c>
      <c r="BK263" s="216">
        <f>SUM(BK264:BK277)</f>
        <v>0</v>
      </c>
    </row>
    <row r="264" s="2" customFormat="1" ht="24.15" customHeight="1">
      <c r="A264" s="39"/>
      <c r="B264" s="40"/>
      <c r="C264" s="219" t="s">
        <v>427</v>
      </c>
      <c r="D264" s="219" t="s">
        <v>158</v>
      </c>
      <c r="E264" s="220" t="s">
        <v>2473</v>
      </c>
      <c r="F264" s="221" t="s">
        <v>2474</v>
      </c>
      <c r="G264" s="222" t="s">
        <v>175</v>
      </c>
      <c r="H264" s="223">
        <v>40.747999999999998</v>
      </c>
      <c r="I264" s="224"/>
      <c r="J264" s="225">
        <f>ROUND(I264*H264,2)</f>
        <v>0</v>
      </c>
      <c r="K264" s="221" t="s">
        <v>162</v>
      </c>
      <c r="L264" s="45"/>
      <c r="M264" s="226" t="s">
        <v>1</v>
      </c>
      <c r="N264" s="227" t="s">
        <v>42</v>
      </c>
      <c r="O264" s="92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604</v>
      </c>
      <c r="AT264" s="230" t="s">
        <v>158</v>
      </c>
      <c r="AU264" s="230" t="s">
        <v>164</v>
      </c>
      <c r="AY264" s="18" t="s">
        <v>156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164</v>
      </c>
      <c r="BK264" s="231">
        <f>ROUND(I264*H264,2)</f>
        <v>0</v>
      </c>
      <c r="BL264" s="18" t="s">
        <v>604</v>
      </c>
      <c r="BM264" s="230" t="s">
        <v>2475</v>
      </c>
    </row>
    <row r="265" s="2" customFormat="1">
      <c r="A265" s="39"/>
      <c r="B265" s="40"/>
      <c r="C265" s="41"/>
      <c r="D265" s="232" t="s">
        <v>166</v>
      </c>
      <c r="E265" s="41"/>
      <c r="F265" s="233" t="s">
        <v>2476</v>
      </c>
      <c r="G265" s="41"/>
      <c r="H265" s="41"/>
      <c r="I265" s="234"/>
      <c r="J265" s="41"/>
      <c r="K265" s="41"/>
      <c r="L265" s="45"/>
      <c r="M265" s="235"/>
      <c r="N265" s="236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166</v>
      </c>
      <c r="AU265" s="18" t="s">
        <v>164</v>
      </c>
    </row>
    <row r="266" s="2" customFormat="1">
      <c r="A266" s="39"/>
      <c r="B266" s="40"/>
      <c r="C266" s="41"/>
      <c r="D266" s="237" t="s">
        <v>168</v>
      </c>
      <c r="E266" s="41"/>
      <c r="F266" s="238" t="s">
        <v>2477</v>
      </c>
      <c r="G266" s="41"/>
      <c r="H266" s="41"/>
      <c r="I266" s="234"/>
      <c r="J266" s="41"/>
      <c r="K266" s="41"/>
      <c r="L266" s="45"/>
      <c r="M266" s="235"/>
      <c r="N266" s="236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168</v>
      </c>
      <c r="AU266" s="18" t="s">
        <v>164</v>
      </c>
    </row>
    <row r="267" s="13" customFormat="1">
      <c r="A267" s="13"/>
      <c r="B267" s="239"/>
      <c r="C267" s="240"/>
      <c r="D267" s="232" t="s">
        <v>170</v>
      </c>
      <c r="E267" s="241" t="s">
        <v>1</v>
      </c>
      <c r="F267" s="242" t="s">
        <v>2478</v>
      </c>
      <c r="G267" s="240"/>
      <c r="H267" s="243">
        <v>1.8089999999999999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170</v>
      </c>
      <c r="AU267" s="249" t="s">
        <v>164</v>
      </c>
      <c r="AV267" s="13" t="s">
        <v>164</v>
      </c>
      <c r="AW267" s="13" t="s">
        <v>33</v>
      </c>
      <c r="AX267" s="13" t="s">
        <v>76</v>
      </c>
      <c r="AY267" s="249" t="s">
        <v>156</v>
      </c>
    </row>
    <row r="268" s="13" customFormat="1">
      <c r="A268" s="13"/>
      <c r="B268" s="239"/>
      <c r="C268" s="240"/>
      <c r="D268" s="232" t="s">
        <v>170</v>
      </c>
      <c r="E268" s="241" t="s">
        <v>1</v>
      </c>
      <c r="F268" s="242" t="s">
        <v>2479</v>
      </c>
      <c r="G268" s="240"/>
      <c r="H268" s="243">
        <v>2.9390000000000001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9" t="s">
        <v>170</v>
      </c>
      <c r="AU268" s="249" t="s">
        <v>164</v>
      </c>
      <c r="AV268" s="13" t="s">
        <v>164</v>
      </c>
      <c r="AW268" s="13" t="s">
        <v>33</v>
      </c>
      <c r="AX268" s="13" t="s">
        <v>76</v>
      </c>
      <c r="AY268" s="249" t="s">
        <v>156</v>
      </c>
    </row>
    <row r="269" s="13" customFormat="1">
      <c r="A269" s="13"/>
      <c r="B269" s="239"/>
      <c r="C269" s="240"/>
      <c r="D269" s="232" t="s">
        <v>170</v>
      </c>
      <c r="E269" s="241" t="s">
        <v>1</v>
      </c>
      <c r="F269" s="242" t="s">
        <v>2480</v>
      </c>
      <c r="G269" s="240"/>
      <c r="H269" s="243">
        <v>36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9" t="s">
        <v>170</v>
      </c>
      <c r="AU269" s="249" t="s">
        <v>164</v>
      </c>
      <c r="AV269" s="13" t="s">
        <v>164</v>
      </c>
      <c r="AW269" s="13" t="s">
        <v>33</v>
      </c>
      <c r="AX269" s="13" t="s">
        <v>76</v>
      </c>
      <c r="AY269" s="249" t="s">
        <v>156</v>
      </c>
    </row>
    <row r="270" s="14" customFormat="1">
      <c r="A270" s="14"/>
      <c r="B270" s="250"/>
      <c r="C270" s="251"/>
      <c r="D270" s="232" t="s">
        <v>170</v>
      </c>
      <c r="E270" s="252" t="s">
        <v>1</v>
      </c>
      <c r="F270" s="253" t="s">
        <v>172</v>
      </c>
      <c r="G270" s="251"/>
      <c r="H270" s="254">
        <v>40.747999999999998</v>
      </c>
      <c r="I270" s="255"/>
      <c r="J270" s="251"/>
      <c r="K270" s="251"/>
      <c r="L270" s="256"/>
      <c r="M270" s="257"/>
      <c r="N270" s="258"/>
      <c r="O270" s="258"/>
      <c r="P270" s="258"/>
      <c r="Q270" s="258"/>
      <c r="R270" s="258"/>
      <c r="S270" s="258"/>
      <c r="T270" s="25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0" t="s">
        <v>170</v>
      </c>
      <c r="AU270" s="260" t="s">
        <v>164</v>
      </c>
      <c r="AV270" s="14" t="s">
        <v>163</v>
      </c>
      <c r="AW270" s="14" t="s">
        <v>33</v>
      </c>
      <c r="AX270" s="14" t="s">
        <v>84</v>
      </c>
      <c r="AY270" s="260" t="s">
        <v>156</v>
      </c>
    </row>
    <row r="271" s="2" customFormat="1" ht="24.15" customHeight="1">
      <c r="A271" s="39"/>
      <c r="B271" s="40"/>
      <c r="C271" s="219" t="s">
        <v>435</v>
      </c>
      <c r="D271" s="219" t="s">
        <v>158</v>
      </c>
      <c r="E271" s="220" t="s">
        <v>2481</v>
      </c>
      <c r="F271" s="221" t="s">
        <v>2482</v>
      </c>
      <c r="G271" s="222" t="s">
        <v>256</v>
      </c>
      <c r="H271" s="223">
        <v>91.799999999999997</v>
      </c>
      <c r="I271" s="224"/>
      <c r="J271" s="225">
        <f>ROUND(I271*H271,2)</f>
        <v>0</v>
      </c>
      <c r="K271" s="221" t="s">
        <v>162</v>
      </c>
      <c r="L271" s="45"/>
      <c r="M271" s="226" t="s">
        <v>1</v>
      </c>
      <c r="N271" s="227" t="s">
        <v>42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604</v>
      </c>
      <c r="AT271" s="230" t="s">
        <v>158</v>
      </c>
      <c r="AU271" s="230" t="s">
        <v>164</v>
      </c>
      <c r="AY271" s="18" t="s">
        <v>156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164</v>
      </c>
      <c r="BK271" s="231">
        <f>ROUND(I271*H271,2)</f>
        <v>0</v>
      </c>
      <c r="BL271" s="18" t="s">
        <v>604</v>
      </c>
      <c r="BM271" s="230" t="s">
        <v>2483</v>
      </c>
    </row>
    <row r="272" s="2" customFormat="1">
      <c r="A272" s="39"/>
      <c r="B272" s="40"/>
      <c r="C272" s="41"/>
      <c r="D272" s="232" t="s">
        <v>166</v>
      </c>
      <c r="E272" s="41"/>
      <c r="F272" s="233" t="s">
        <v>2484</v>
      </c>
      <c r="G272" s="41"/>
      <c r="H272" s="41"/>
      <c r="I272" s="234"/>
      <c r="J272" s="41"/>
      <c r="K272" s="41"/>
      <c r="L272" s="45"/>
      <c r="M272" s="235"/>
      <c r="N272" s="236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166</v>
      </c>
      <c r="AU272" s="18" t="s">
        <v>164</v>
      </c>
    </row>
    <row r="273" s="2" customFormat="1">
      <c r="A273" s="39"/>
      <c r="B273" s="40"/>
      <c r="C273" s="41"/>
      <c r="D273" s="237" t="s">
        <v>168</v>
      </c>
      <c r="E273" s="41"/>
      <c r="F273" s="238" t="s">
        <v>2485</v>
      </c>
      <c r="G273" s="41"/>
      <c r="H273" s="41"/>
      <c r="I273" s="234"/>
      <c r="J273" s="41"/>
      <c r="K273" s="41"/>
      <c r="L273" s="45"/>
      <c r="M273" s="235"/>
      <c r="N273" s="236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168</v>
      </c>
      <c r="AU273" s="18" t="s">
        <v>164</v>
      </c>
    </row>
    <row r="274" s="13" customFormat="1">
      <c r="A274" s="13"/>
      <c r="B274" s="239"/>
      <c r="C274" s="240"/>
      <c r="D274" s="232" t="s">
        <v>170</v>
      </c>
      <c r="E274" s="241" t="s">
        <v>1</v>
      </c>
      <c r="F274" s="242" t="s">
        <v>2486</v>
      </c>
      <c r="G274" s="240"/>
      <c r="H274" s="243">
        <v>55.600000000000001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9" t="s">
        <v>170</v>
      </c>
      <c r="AU274" s="249" t="s">
        <v>164</v>
      </c>
      <c r="AV274" s="13" t="s">
        <v>164</v>
      </c>
      <c r="AW274" s="13" t="s">
        <v>33</v>
      </c>
      <c r="AX274" s="13" t="s">
        <v>76</v>
      </c>
      <c r="AY274" s="249" t="s">
        <v>156</v>
      </c>
    </row>
    <row r="275" s="13" customFormat="1">
      <c r="A275" s="13"/>
      <c r="B275" s="239"/>
      <c r="C275" s="240"/>
      <c r="D275" s="232" t="s">
        <v>170</v>
      </c>
      <c r="E275" s="241" t="s">
        <v>1</v>
      </c>
      <c r="F275" s="242" t="s">
        <v>2487</v>
      </c>
      <c r="G275" s="240"/>
      <c r="H275" s="243">
        <v>18.199999999999999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170</v>
      </c>
      <c r="AU275" s="249" t="s">
        <v>164</v>
      </c>
      <c r="AV275" s="13" t="s">
        <v>164</v>
      </c>
      <c r="AW275" s="13" t="s">
        <v>33</v>
      </c>
      <c r="AX275" s="13" t="s">
        <v>76</v>
      </c>
      <c r="AY275" s="249" t="s">
        <v>156</v>
      </c>
    </row>
    <row r="276" s="13" customFormat="1">
      <c r="A276" s="13"/>
      <c r="B276" s="239"/>
      <c r="C276" s="240"/>
      <c r="D276" s="232" t="s">
        <v>170</v>
      </c>
      <c r="E276" s="241" t="s">
        <v>1</v>
      </c>
      <c r="F276" s="242" t="s">
        <v>2488</v>
      </c>
      <c r="G276" s="240"/>
      <c r="H276" s="243">
        <v>18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170</v>
      </c>
      <c r="AU276" s="249" t="s">
        <v>164</v>
      </c>
      <c r="AV276" s="13" t="s">
        <v>164</v>
      </c>
      <c r="AW276" s="13" t="s">
        <v>33</v>
      </c>
      <c r="AX276" s="13" t="s">
        <v>76</v>
      </c>
      <c r="AY276" s="249" t="s">
        <v>156</v>
      </c>
    </row>
    <row r="277" s="14" customFormat="1">
      <c r="A277" s="14"/>
      <c r="B277" s="250"/>
      <c r="C277" s="251"/>
      <c r="D277" s="232" t="s">
        <v>170</v>
      </c>
      <c r="E277" s="252" t="s">
        <v>1</v>
      </c>
      <c r="F277" s="253" t="s">
        <v>172</v>
      </c>
      <c r="G277" s="251"/>
      <c r="H277" s="254">
        <v>91.799999999999997</v>
      </c>
      <c r="I277" s="255"/>
      <c r="J277" s="251"/>
      <c r="K277" s="251"/>
      <c r="L277" s="256"/>
      <c r="M277" s="257"/>
      <c r="N277" s="258"/>
      <c r="O277" s="258"/>
      <c r="P277" s="258"/>
      <c r="Q277" s="258"/>
      <c r="R277" s="258"/>
      <c r="S277" s="258"/>
      <c r="T277" s="25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0" t="s">
        <v>170</v>
      </c>
      <c r="AU277" s="260" t="s">
        <v>164</v>
      </c>
      <c r="AV277" s="14" t="s">
        <v>163</v>
      </c>
      <c r="AW277" s="14" t="s">
        <v>33</v>
      </c>
      <c r="AX277" s="14" t="s">
        <v>84</v>
      </c>
      <c r="AY277" s="260" t="s">
        <v>156</v>
      </c>
    </row>
    <row r="278" s="12" customFormat="1" ht="25.92" customHeight="1">
      <c r="A278" s="12"/>
      <c r="B278" s="203"/>
      <c r="C278" s="204"/>
      <c r="D278" s="205" t="s">
        <v>75</v>
      </c>
      <c r="E278" s="206" t="s">
        <v>2153</v>
      </c>
      <c r="F278" s="206" t="s">
        <v>2154</v>
      </c>
      <c r="G278" s="204"/>
      <c r="H278" s="204"/>
      <c r="I278" s="207"/>
      <c r="J278" s="208">
        <f>BK278</f>
        <v>0</v>
      </c>
      <c r="K278" s="204"/>
      <c r="L278" s="209"/>
      <c r="M278" s="210"/>
      <c r="N278" s="211"/>
      <c r="O278" s="211"/>
      <c r="P278" s="212">
        <f>P279</f>
        <v>0</v>
      </c>
      <c r="Q278" s="211"/>
      <c r="R278" s="212">
        <f>R279</f>
        <v>0</v>
      </c>
      <c r="S278" s="211"/>
      <c r="T278" s="213">
        <f>T279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4" t="s">
        <v>196</v>
      </c>
      <c r="AT278" s="215" t="s">
        <v>75</v>
      </c>
      <c r="AU278" s="215" t="s">
        <v>76</v>
      </c>
      <c r="AY278" s="214" t="s">
        <v>156</v>
      </c>
      <c r="BK278" s="216">
        <f>BK279</f>
        <v>0</v>
      </c>
    </row>
    <row r="279" s="12" customFormat="1" ht="22.8" customHeight="1">
      <c r="A279" s="12"/>
      <c r="B279" s="203"/>
      <c r="C279" s="204"/>
      <c r="D279" s="205" t="s">
        <v>75</v>
      </c>
      <c r="E279" s="217" t="s">
        <v>2155</v>
      </c>
      <c r="F279" s="217" t="s">
        <v>2156</v>
      </c>
      <c r="G279" s="204"/>
      <c r="H279" s="204"/>
      <c r="I279" s="207"/>
      <c r="J279" s="218">
        <f>BK279</f>
        <v>0</v>
      </c>
      <c r="K279" s="204"/>
      <c r="L279" s="209"/>
      <c r="M279" s="210"/>
      <c r="N279" s="211"/>
      <c r="O279" s="211"/>
      <c r="P279" s="212">
        <f>SUM(P280:P282)</f>
        <v>0</v>
      </c>
      <c r="Q279" s="211"/>
      <c r="R279" s="212">
        <f>SUM(R280:R282)</f>
        <v>0</v>
      </c>
      <c r="S279" s="211"/>
      <c r="T279" s="213">
        <f>SUM(T280:T282)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4" t="s">
        <v>196</v>
      </c>
      <c r="AT279" s="215" t="s">
        <v>75</v>
      </c>
      <c r="AU279" s="215" t="s">
        <v>84</v>
      </c>
      <c r="AY279" s="214" t="s">
        <v>156</v>
      </c>
      <c r="BK279" s="216">
        <f>SUM(BK280:BK282)</f>
        <v>0</v>
      </c>
    </row>
    <row r="280" s="2" customFormat="1" ht="16.5" customHeight="1">
      <c r="A280" s="39"/>
      <c r="B280" s="40"/>
      <c r="C280" s="219" t="s">
        <v>440</v>
      </c>
      <c r="D280" s="219" t="s">
        <v>158</v>
      </c>
      <c r="E280" s="220" t="s">
        <v>2489</v>
      </c>
      <c r="F280" s="221" t="s">
        <v>2490</v>
      </c>
      <c r="G280" s="222" t="s">
        <v>455</v>
      </c>
      <c r="H280" s="223">
        <v>1</v>
      </c>
      <c r="I280" s="224"/>
      <c r="J280" s="225">
        <f>ROUND(I280*H280,2)</f>
        <v>0</v>
      </c>
      <c r="K280" s="221" t="s">
        <v>162</v>
      </c>
      <c r="L280" s="45"/>
      <c r="M280" s="226" t="s">
        <v>1</v>
      </c>
      <c r="N280" s="227" t="s">
        <v>42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2161</v>
      </c>
      <c r="AT280" s="230" t="s">
        <v>158</v>
      </c>
      <c r="AU280" s="230" t="s">
        <v>164</v>
      </c>
      <c r="AY280" s="18" t="s">
        <v>156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164</v>
      </c>
      <c r="BK280" s="231">
        <f>ROUND(I280*H280,2)</f>
        <v>0</v>
      </c>
      <c r="BL280" s="18" t="s">
        <v>2161</v>
      </c>
      <c r="BM280" s="230" t="s">
        <v>2491</v>
      </c>
    </row>
    <row r="281" s="2" customFormat="1">
      <c r="A281" s="39"/>
      <c r="B281" s="40"/>
      <c r="C281" s="41"/>
      <c r="D281" s="232" t="s">
        <v>166</v>
      </c>
      <c r="E281" s="41"/>
      <c r="F281" s="233" t="s">
        <v>2490</v>
      </c>
      <c r="G281" s="41"/>
      <c r="H281" s="41"/>
      <c r="I281" s="234"/>
      <c r="J281" s="41"/>
      <c r="K281" s="41"/>
      <c r="L281" s="45"/>
      <c r="M281" s="235"/>
      <c r="N281" s="236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166</v>
      </c>
      <c r="AU281" s="18" t="s">
        <v>164</v>
      </c>
    </row>
    <row r="282" s="2" customFormat="1">
      <c r="A282" s="39"/>
      <c r="B282" s="40"/>
      <c r="C282" s="41"/>
      <c r="D282" s="237" t="s">
        <v>168</v>
      </c>
      <c r="E282" s="41"/>
      <c r="F282" s="238" t="s">
        <v>2492</v>
      </c>
      <c r="G282" s="41"/>
      <c r="H282" s="41"/>
      <c r="I282" s="234"/>
      <c r="J282" s="41"/>
      <c r="K282" s="41"/>
      <c r="L282" s="45"/>
      <c r="M282" s="293"/>
      <c r="N282" s="294"/>
      <c r="O282" s="295"/>
      <c r="P282" s="295"/>
      <c r="Q282" s="295"/>
      <c r="R282" s="295"/>
      <c r="S282" s="295"/>
      <c r="T282" s="29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168</v>
      </c>
      <c r="AU282" s="18" t="s">
        <v>164</v>
      </c>
    </row>
    <row r="283" s="2" customFormat="1" ht="6.96" customHeight="1">
      <c r="A283" s="39"/>
      <c r="B283" s="67"/>
      <c r="C283" s="68"/>
      <c r="D283" s="68"/>
      <c r="E283" s="68"/>
      <c r="F283" s="68"/>
      <c r="G283" s="68"/>
      <c r="H283" s="68"/>
      <c r="I283" s="68"/>
      <c r="J283" s="68"/>
      <c r="K283" s="68"/>
      <c r="L283" s="45"/>
      <c r="M283" s="39"/>
      <c r="O283" s="39"/>
      <c r="P283" s="39"/>
      <c r="Q283" s="39"/>
      <c r="R283" s="39"/>
      <c r="S283" s="39"/>
      <c r="T283" s="39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</row>
  </sheetData>
  <sheetProtection sheet="1" autoFilter="0" formatColumns="0" formatRows="0" objects="1" scenarios="1" spinCount="100000" saltValue="LT778a3tkiwB9e9S2PChtRi5AdK6wr2EuFQ4CzgPoEGEddK11TTo0zRFFlQ9UEvBTnwKTI3zI/hD/f6xBL4yYQ==" hashValue="ekZJ/Y0bNY2m4vH5lV0iMuRFy9xrdFOKcgmgtBmwa5s/s0MK70YzjOd33Dtgb24xaS+oE2IAnMmp5cYJbCf19w==" algorithmName="SHA-512" password="CC35"/>
  <autoFilter ref="C128:K282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hyperlinks>
    <hyperlink ref="F134" r:id="rId1" display="https://podminky.urs.cz/item/CS_URS_2024_02/119003131"/>
    <hyperlink ref="F137" r:id="rId2" display="https://podminky.urs.cz/item/CS_URS_2024_02/119003132"/>
    <hyperlink ref="F140" r:id="rId3" display="https://podminky.urs.cz/item/CS_URS_2024_02/162751117"/>
    <hyperlink ref="F145" r:id="rId4" display="https://podminky.urs.cz/item/CS_URS_2024_02/162751119"/>
    <hyperlink ref="F149" r:id="rId5" display="https://podminky.urs.cz/item/CS_URS_2024_02/171201231"/>
    <hyperlink ref="F155" r:id="rId6" display="https://podminky.urs.cz/item/CS_URS_2024_02/171251201"/>
    <hyperlink ref="F158" r:id="rId7" display="https://podminky.urs.cz/item/CS_URS_2024_02/174151101"/>
    <hyperlink ref="F166" r:id="rId8" display="https://podminky.urs.cz/item/CS_URS_2024_02/211561111"/>
    <hyperlink ref="F172" r:id="rId9" display="https://podminky.urs.cz/item/CS_URS_2024_02/382413113"/>
    <hyperlink ref="F177" r:id="rId10" display="https://podminky.urs.cz/item/CS_URS_2024_02/899620131"/>
    <hyperlink ref="F184" r:id="rId11" display="https://podminky.urs.cz/item/CS_URS_2024_02/451573111"/>
    <hyperlink ref="F190" r:id="rId12" display="https://podminky.urs.cz/item/CS_URS_2024_02/871161141"/>
    <hyperlink ref="F196" r:id="rId13" display="https://podminky.urs.cz/item/CS_URS_2024_02/871310310"/>
    <hyperlink ref="F202" r:id="rId14" display="https://podminky.urs.cz/item/CS_URS_2024_02/879171111"/>
    <hyperlink ref="F205" r:id="rId15" display="https://podminky.urs.cz/item/CS_URS_2024_02/891152211"/>
    <hyperlink ref="F210" r:id="rId16" display="https://podminky.urs.cz/item/CS_URS_2024_02/722270101"/>
    <hyperlink ref="F213" r:id="rId17" display="https://podminky.urs.cz/item/CS_URS_2024_02/891181112"/>
    <hyperlink ref="F218" r:id="rId18" display="https://podminky.urs.cz/item/CS_URS_2024_02/893811163"/>
    <hyperlink ref="F223" r:id="rId19" display="https://podminky.urs.cz/item/CS_URS_2024_02/894812001"/>
    <hyperlink ref="F226" r:id="rId20" display="https://podminky.urs.cz/item/CS_URS_2024_02/894812031"/>
    <hyperlink ref="F229" r:id="rId21" display="https://podminky.urs.cz/item/CS_URS_2024_02/894812062"/>
    <hyperlink ref="F232" r:id="rId22" display="https://podminky.urs.cz/item/CS_URS_2024_02/894812255"/>
    <hyperlink ref="F235" r:id="rId23" display="https://podminky.urs.cz/item/CS_URS_2024_02/897171115"/>
    <hyperlink ref="F238" r:id="rId24" display="https://podminky.urs.cz/item/CS_URS_2024_02/897173111"/>
    <hyperlink ref="F241" r:id="rId25" display="https://podminky.urs.cz/item/CS_URS_2024_02/899721111"/>
    <hyperlink ref="F244" r:id="rId26" display="https://podminky.urs.cz/item/CS_URS_2024_02/899722111"/>
    <hyperlink ref="F248" r:id="rId27" display="https://podminky.urs.cz/item/CS_URS_2024_02/998276101"/>
    <hyperlink ref="F251" r:id="rId28" display="https://podminky.urs.cz/item/CS_URS_2024_02/998276124"/>
    <hyperlink ref="F261" r:id="rId29" display="https://podminky.urs.cz/item/CS_URS_2024_02/721242105"/>
    <hyperlink ref="F266" r:id="rId30" display="https://podminky.urs.cz/item/CS_URS_2024_02/460141112"/>
    <hyperlink ref="F273" r:id="rId31" display="https://podminky.urs.cz/item/CS_URS_2024_02/460171352"/>
    <hyperlink ref="F282" r:id="rId32" display="https://podminky.urs.cz/item/CS_URS_2024_02/01216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Novostavba rodinného domu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2493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5. 11. 2024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ROUND((SUM(BE122:BE231)),  2)</f>
        <v>0</v>
      </c>
      <c r="G33" s="39"/>
      <c r="H33" s="39"/>
      <c r="I33" s="156">
        <v>0.20999999999999999</v>
      </c>
      <c r="J33" s="155">
        <f>ROUND(((SUM(BE122:BE231))*I33),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ROUND((SUM(BF122:BF231)),  2)</f>
        <v>0</v>
      </c>
      <c r="G34" s="39"/>
      <c r="H34" s="39"/>
      <c r="I34" s="156">
        <v>0.12</v>
      </c>
      <c r="J34" s="155">
        <f>ROUND(((SUM(BF122:BF231))*I34),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ROUND((SUM(BG122:BG231)),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ROUND((SUM(BH122:BH231)),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ROUND((SUM(BI122:BI231)),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Novostavba rodinného domu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04 - Komunikace, zpevněné plochy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5. 11. 2024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Luby, nám. 5. května 164, Luby</v>
      </c>
      <c r="G91" s="41"/>
      <c r="H91" s="41"/>
      <c r="I91" s="33" t="s">
        <v>31</v>
      </c>
      <c r="J91" s="37" t="str">
        <f>E21</f>
        <v>Projekční kancelář Beránek&amp;Hradil, Svobody 1, Cheb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hidden="1" s="9" customFormat="1" ht="24.96" customHeight="1">
      <c r="A97" s="9"/>
      <c r="B97" s="180"/>
      <c r="C97" s="181"/>
      <c r="D97" s="182" t="s">
        <v>103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104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106</v>
      </c>
      <c r="E99" s="189"/>
      <c r="F99" s="189"/>
      <c r="G99" s="189"/>
      <c r="H99" s="189"/>
      <c r="I99" s="189"/>
      <c r="J99" s="190">
        <f>J147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2494</v>
      </c>
      <c r="E100" s="189"/>
      <c r="F100" s="189"/>
      <c r="G100" s="189"/>
      <c r="H100" s="189"/>
      <c r="I100" s="189"/>
      <c r="J100" s="190">
        <f>J157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109</v>
      </c>
      <c r="E101" s="189"/>
      <c r="F101" s="189"/>
      <c r="G101" s="189"/>
      <c r="H101" s="189"/>
      <c r="I101" s="189"/>
      <c r="J101" s="190">
        <f>J191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111</v>
      </c>
      <c r="E102" s="189"/>
      <c r="F102" s="189"/>
      <c r="G102" s="189"/>
      <c r="H102" s="189"/>
      <c r="I102" s="189"/>
      <c r="J102" s="190">
        <f>J210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/>
    <row r="106" hidden="1"/>
    <row r="107" hidden="1"/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141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Novostavba rodinného domu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96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04 - Komunikace, zpevněné plochy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33" t="s">
        <v>22</v>
      </c>
      <c r="J116" s="80" t="str">
        <f>IF(J12="","",J12)</f>
        <v>5. 11. 2024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40.05" customHeight="1">
      <c r="A118" s="39"/>
      <c r="B118" s="40"/>
      <c r="C118" s="33" t="s">
        <v>24</v>
      </c>
      <c r="D118" s="41"/>
      <c r="E118" s="41"/>
      <c r="F118" s="28" t="str">
        <f>E15</f>
        <v>Město Luby, nám. 5. května 164, Luby</v>
      </c>
      <c r="G118" s="41"/>
      <c r="H118" s="41"/>
      <c r="I118" s="33" t="s">
        <v>31</v>
      </c>
      <c r="J118" s="37" t="str">
        <f>E21</f>
        <v>Projekční kancelář Beránek&amp;Hradil, Svobody 1, Cheb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29</v>
      </c>
      <c r="D119" s="41"/>
      <c r="E119" s="41"/>
      <c r="F119" s="28" t="str">
        <f>IF(E18="","",E18)</f>
        <v>Vyplň údaj</v>
      </c>
      <c r="G119" s="41"/>
      <c r="H119" s="41"/>
      <c r="I119" s="33" t="s">
        <v>34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142</v>
      </c>
      <c r="D121" s="195" t="s">
        <v>61</v>
      </c>
      <c r="E121" s="195" t="s">
        <v>57</v>
      </c>
      <c r="F121" s="195" t="s">
        <v>58</v>
      </c>
      <c r="G121" s="195" t="s">
        <v>143</v>
      </c>
      <c r="H121" s="195" t="s">
        <v>144</v>
      </c>
      <c r="I121" s="195" t="s">
        <v>145</v>
      </c>
      <c r="J121" s="195" t="s">
        <v>100</v>
      </c>
      <c r="K121" s="196" t="s">
        <v>146</v>
      </c>
      <c r="L121" s="197"/>
      <c r="M121" s="101" t="s">
        <v>1</v>
      </c>
      <c r="N121" s="102" t="s">
        <v>40</v>
      </c>
      <c r="O121" s="102" t="s">
        <v>147</v>
      </c>
      <c r="P121" s="102" t="s">
        <v>148</v>
      </c>
      <c r="Q121" s="102" t="s">
        <v>149</v>
      </c>
      <c r="R121" s="102" t="s">
        <v>150</v>
      </c>
      <c r="S121" s="102" t="s">
        <v>151</v>
      </c>
      <c r="T121" s="103" t="s">
        <v>152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153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64.562789199999997</v>
      </c>
      <c r="S122" s="105"/>
      <c r="T122" s="201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102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75</v>
      </c>
      <c r="E123" s="206" t="s">
        <v>154</v>
      </c>
      <c r="F123" s="206" t="s">
        <v>155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P124+P147+P157+P191+P210</f>
        <v>0</v>
      </c>
      <c r="Q123" s="211"/>
      <c r="R123" s="212">
        <f>R124+R147+R157+R191+R210</f>
        <v>64.562789199999997</v>
      </c>
      <c r="S123" s="211"/>
      <c r="T123" s="213">
        <f>T124+T147+T157+T191+T210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84</v>
      </c>
      <c r="AT123" s="215" t="s">
        <v>75</v>
      </c>
      <c r="AU123" s="215" t="s">
        <v>76</v>
      </c>
      <c r="AY123" s="214" t="s">
        <v>156</v>
      </c>
      <c r="BK123" s="216">
        <f>BK124+BK147+BK157+BK191+BK210</f>
        <v>0</v>
      </c>
    </row>
    <row r="124" s="12" customFormat="1" ht="22.8" customHeight="1">
      <c r="A124" s="12"/>
      <c r="B124" s="203"/>
      <c r="C124" s="204"/>
      <c r="D124" s="205" t="s">
        <v>75</v>
      </c>
      <c r="E124" s="217" t="s">
        <v>84</v>
      </c>
      <c r="F124" s="217" t="s">
        <v>157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SUM(P125:P146)</f>
        <v>0</v>
      </c>
      <c r="Q124" s="211"/>
      <c r="R124" s="212">
        <f>SUM(R125:R146)</f>
        <v>0</v>
      </c>
      <c r="S124" s="211"/>
      <c r="T124" s="213">
        <f>SUM(T125:T146)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75</v>
      </c>
      <c r="AU124" s="215" t="s">
        <v>84</v>
      </c>
      <c r="AY124" s="214" t="s">
        <v>156</v>
      </c>
      <c r="BK124" s="216">
        <f>SUM(BK125:BK146)</f>
        <v>0</v>
      </c>
    </row>
    <row r="125" s="2" customFormat="1" ht="33" customHeight="1">
      <c r="A125" s="39"/>
      <c r="B125" s="40"/>
      <c r="C125" s="219" t="s">
        <v>84</v>
      </c>
      <c r="D125" s="219" t="s">
        <v>158</v>
      </c>
      <c r="E125" s="220" t="s">
        <v>2495</v>
      </c>
      <c r="F125" s="221" t="s">
        <v>2496</v>
      </c>
      <c r="G125" s="222" t="s">
        <v>175</v>
      </c>
      <c r="H125" s="223">
        <v>42.683999999999998</v>
      </c>
      <c r="I125" s="224"/>
      <c r="J125" s="225">
        <f>ROUND(I125*H125,2)</f>
        <v>0</v>
      </c>
      <c r="K125" s="221" t="s">
        <v>162</v>
      </c>
      <c r="L125" s="45"/>
      <c r="M125" s="226" t="s">
        <v>1</v>
      </c>
      <c r="N125" s="227" t="s">
        <v>42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163</v>
      </c>
      <c r="AT125" s="230" t="s">
        <v>158</v>
      </c>
      <c r="AU125" s="230" t="s">
        <v>164</v>
      </c>
      <c r="AY125" s="18" t="s">
        <v>156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164</v>
      </c>
      <c r="BK125" s="231">
        <f>ROUND(I125*H125,2)</f>
        <v>0</v>
      </c>
      <c r="BL125" s="18" t="s">
        <v>163</v>
      </c>
      <c r="BM125" s="230" t="s">
        <v>2497</v>
      </c>
    </row>
    <row r="126" s="2" customFormat="1">
      <c r="A126" s="39"/>
      <c r="B126" s="40"/>
      <c r="C126" s="41"/>
      <c r="D126" s="232" t="s">
        <v>166</v>
      </c>
      <c r="E126" s="41"/>
      <c r="F126" s="233" t="s">
        <v>2498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166</v>
      </c>
      <c r="AU126" s="18" t="s">
        <v>164</v>
      </c>
    </row>
    <row r="127" s="2" customFormat="1">
      <c r="A127" s="39"/>
      <c r="B127" s="40"/>
      <c r="C127" s="41"/>
      <c r="D127" s="237" t="s">
        <v>168</v>
      </c>
      <c r="E127" s="41"/>
      <c r="F127" s="238" t="s">
        <v>2499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168</v>
      </c>
      <c r="AU127" s="18" t="s">
        <v>164</v>
      </c>
    </row>
    <row r="128" s="13" customFormat="1">
      <c r="A128" s="13"/>
      <c r="B128" s="239"/>
      <c r="C128" s="240"/>
      <c r="D128" s="232" t="s">
        <v>170</v>
      </c>
      <c r="E128" s="241" t="s">
        <v>1</v>
      </c>
      <c r="F128" s="242" t="s">
        <v>2500</v>
      </c>
      <c r="G128" s="240"/>
      <c r="H128" s="243">
        <v>24.384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170</v>
      </c>
      <c r="AU128" s="249" t="s">
        <v>164</v>
      </c>
      <c r="AV128" s="13" t="s">
        <v>164</v>
      </c>
      <c r="AW128" s="13" t="s">
        <v>33</v>
      </c>
      <c r="AX128" s="13" t="s">
        <v>76</v>
      </c>
      <c r="AY128" s="249" t="s">
        <v>156</v>
      </c>
    </row>
    <row r="129" s="13" customFormat="1">
      <c r="A129" s="13"/>
      <c r="B129" s="239"/>
      <c r="C129" s="240"/>
      <c r="D129" s="232" t="s">
        <v>170</v>
      </c>
      <c r="E129" s="241" t="s">
        <v>1</v>
      </c>
      <c r="F129" s="242" t="s">
        <v>2501</v>
      </c>
      <c r="G129" s="240"/>
      <c r="H129" s="243">
        <v>18.300000000000001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170</v>
      </c>
      <c r="AU129" s="249" t="s">
        <v>164</v>
      </c>
      <c r="AV129" s="13" t="s">
        <v>164</v>
      </c>
      <c r="AW129" s="13" t="s">
        <v>33</v>
      </c>
      <c r="AX129" s="13" t="s">
        <v>76</v>
      </c>
      <c r="AY129" s="249" t="s">
        <v>156</v>
      </c>
    </row>
    <row r="130" s="14" customFormat="1">
      <c r="A130" s="14"/>
      <c r="B130" s="250"/>
      <c r="C130" s="251"/>
      <c r="D130" s="232" t="s">
        <v>170</v>
      </c>
      <c r="E130" s="252" t="s">
        <v>1</v>
      </c>
      <c r="F130" s="253" t="s">
        <v>172</v>
      </c>
      <c r="G130" s="251"/>
      <c r="H130" s="254">
        <v>42.683999999999998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0" t="s">
        <v>170</v>
      </c>
      <c r="AU130" s="260" t="s">
        <v>164</v>
      </c>
      <c r="AV130" s="14" t="s">
        <v>163</v>
      </c>
      <c r="AW130" s="14" t="s">
        <v>33</v>
      </c>
      <c r="AX130" s="14" t="s">
        <v>84</v>
      </c>
      <c r="AY130" s="260" t="s">
        <v>156</v>
      </c>
    </row>
    <row r="131" s="2" customFormat="1" ht="37.8" customHeight="1">
      <c r="A131" s="39"/>
      <c r="B131" s="40"/>
      <c r="C131" s="219" t="s">
        <v>164</v>
      </c>
      <c r="D131" s="219" t="s">
        <v>158</v>
      </c>
      <c r="E131" s="220" t="s">
        <v>197</v>
      </c>
      <c r="F131" s="221" t="s">
        <v>198</v>
      </c>
      <c r="G131" s="222" t="s">
        <v>175</v>
      </c>
      <c r="H131" s="223">
        <v>42.683999999999998</v>
      </c>
      <c r="I131" s="224"/>
      <c r="J131" s="225">
        <f>ROUND(I131*H131,2)</f>
        <v>0</v>
      </c>
      <c r="K131" s="221" t="s">
        <v>162</v>
      </c>
      <c r="L131" s="45"/>
      <c r="M131" s="226" t="s">
        <v>1</v>
      </c>
      <c r="N131" s="227" t="s">
        <v>42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163</v>
      </c>
      <c r="AT131" s="230" t="s">
        <v>158</v>
      </c>
      <c r="AU131" s="230" t="s">
        <v>164</v>
      </c>
      <c r="AY131" s="18" t="s">
        <v>156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164</v>
      </c>
      <c r="BK131" s="231">
        <f>ROUND(I131*H131,2)</f>
        <v>0</v>
      </c>
      <c r="BL131" s="18" t="s">
        <v>163</v>
      </c>
      <c r="BM131" s="230" t="s">
        <v>2502</v>
      </c>
    </row>
    <row r="132" s="2" customFormat="1">
      <c r="A132" s="39"/>
      <c r="B132" s="40"/>
      <c r="C132" s="41"/>
      <c r="D132" s="232" t="s">
        <v>166</v>
      </c>
      <c r="E132" s="41"/>
      <c r="F132" s="233" t="s">
        <v>200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166</v>
      </c>
      <c r="AU132" s="18" t="s">
        <v>164</v>
      </c>
    </row>
    <row r="133" s="2" customFormat="1">
      <c r="A133" s="39"/>
      <c r="B133" s="40"/>
      <c r="C133" s="41"/>
      <c r="D133" s="237" t="s">
        <v>168</v>
      </c>
      <c r="E133" s="41"/>
      <c r="F133" s="238" t="s">
        <v>201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168</v>
      </c>
      <c r="AU133" s="18" t="s">
        <v>164</v>
      </c>
    </row>
    <row r="134" s="2" customFormat="1" ht="37.8" customHeight="1">
      <c r="A134" s="39"/>
      <c r="B134" s="40"/>
      <c r="C134" s="219" t="s">
        <v>180</v>
      </c>
      <c r="D134" s="219" t="s">
        <v>158</v>
      </c>
      <c r="E134" s="220" t="s">
        <v>204</v>
      </c>
      <c r="F134" s="221" t="s">
        <v>205</v>
      </c>
      <c r="G134" s="222" t="s">
        <v>175</v>
      </c>
      <c r="H134" s="223">
        <v>554.89200000000005</v>
      </c>
      <c r="I134" s="224"/>
      <c r="J134" s="225">
        <f>ROUND(I134*H134,2)</f>
        <v>0</v>
      </c>
      <c r="K134" s="221" t="s">
        <v>162</v>
      </c>
      <c r="L134" s="45"/>
      <c r="M134" s="226" t="s">
        <v>1</v>
      </c>
      <c r="N134" s="227" t="s">
        <v>42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163</v>
      </c>
      <c r="AT134" s="230" t="s">
        <v>158</v>
      </c>
      <c r="AU134" s="230" t="s">
        <v>164</v>
      </c>
      <c r="AY134" s="18" t="s">
        <v>156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164</v>
      </c>
      <c r="BK134" s="231">
        <f>ROUND(I134*H134,2)</f>
        <v>0</v>
      </c>
      <c r="BL134" s="18" t="s">
        <v>163</v>
      </c>
      <c r="BM134" s="230" t="s">
        <v>2503</v>
      </c>
    </row>
    <row r="135" s="2" customFormat="1">
      <c r="A135" s="39"/>
      <c r="B135" s="40"/>
      <c r="C135" s="41"/>
      <c r="D135" s="232" t="s">
        <v>166</v>
      </c>
      <c r="E135" s="41"/>
      <c r="F135" s="233" t="s">
        <v>207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166</v>
      </c>
      <c r="AU135" s="18" t="s">
        <v>164</v>
      </c>
    </row>
    <row r="136" s="2" customFormat="1">
      <c r="A136" s="39"/>
      <c r="B136" s="40"/>
      <c r="C136" s="41"/>
      <c r="D136" s="237" t="s">
        <v>168</v>
      </c>
      <c r="E136" s="41"/>
      <c r="F136" s="238" t="s">
        <v>208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168</v>
      </c>
      <c r="AU136" s="18" t="s">
        <v>164</v>
      </c>
    </row>
    <row r="137" s="13" customFormat="1">
      <c r="A137" s="13"/>
      <c r="B137" s="239"/>
      <c r="C137" s="240"/>
      <c r="D137" s="232" t="s">
        <v>170</v>
      </c>
      <c r="E137" s="240"/>
      <c r="F137" s="242" t="s">
        <v>2504</v>
      </c>
      <c r="G137" s="240"/>
      <c r="H137" s="243">
        <v>554.89200000000005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170</v>
      </c>
      <c r="AU137" s="249" t="s">
        <v>164</v>
      </c>
      <c r="AV137" s="13" t="s">
        <v>164</v>
      </c>
      <c r="AW137" s="13" t="s">
        <v>4</v>
      </c>
      <c r="AX137" s="13" t="s">
        <v>84</v>
      </c>
      <c r="AY137" s="249" t="s">
        <v>156</v>
      </c>
    </row>
    <row r="138" s="2" customFormat="1" ht="33" customHeight="1">
      <c r="A138" s="39"/>
      <c r="B138" s="40"/>
      <c r="C138" s="219" t="s">
        <v>163</v>
      </c>
      <c r="D138" s="219" t="s">
        <v>158</v>
      </c>
      <c r="E138" s="220" t="s">
        <v>211</v>
      </c>
      <c r="F138" s="221" t="s">
        <v>212</v>
      </c>
      <c r="G138" s="222" t="s">
        <v>213</v>
      </c>
      <c r="H138" s="223">
        <v>102.441</v>
      </c>
      <c r="I138" s="224"/>
      <c r="J138" s="225">
        <f>ROUND(I138*H138,2)</f>
        <v>0</v>
      </c>
      <c r="K138" s="221" t="s">
        <v>162</v>
      </c>
      <c r="L138" s="45"/>
      <c r="M138" s="226" t="s">
        <v>1</v>
      </c>
      <c r="N138" s="227" t="s">
        <v>42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163</v>
      </c>
      <c r="AT138" s="230" t="s">
        <v>158</v>
      </c>
      <c r="AU138" s="230" t="s">
        <v>164</v>
      </c>
      <c r="AY138" s="18" t="s">
        <v>156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164</v>
      </c>
      <c r="BK138" s="231">
        <f>ROUND(I138*H138,2)</f>
        <v>0</v>
      </c>
      <c r="BL138" s="18" t="s">
        <v>163</v>
      </c>
      <c r="BM138" s="230" t="s">
        <v>2505</v>
      </c>
    </row>
    <row r="139" s="2" customFormat="1">
      <c r="A139" s="39"/>
      <c r="B139" s="40"/>
      <c r="C139" s="41"/>
      <c r="D139" s="232" t="s">
        <v>166</v>
      </c>
      <c r="E139" s="41"/>
      <c r="F139" s="233" t="s">
        <v>215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166</v>
      </c>
      <c r="AU139" s="18" t="s">
        <v>164</v>
      </c>
    </row>
    <row r="140" s="2" customFormat="1">
      <c r="A140" s="39"/>
      <c r="B140" s="40"/>
      <c r="C140" s="41"/>
      <c r="D140" s="237" t="s">
        <v>168</v>
      </c>
      <c r="E140" s="41"/>
      <c r="F140" s="238" t="s">
        <v>216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168</v>
      </c>
      <c r="AU140" s="18" t="s">
        <v>164</v>
      </c>
    </row>
    <row r="141" s="13" customFormat="1">
      <c r="A141" s="13"/>
      <c r="B141" s="239"/>
      <c r="C141" s="240"/>
      <c r="D141" s="232" t="s">
        <v>170</v>
      </c>
      <c r="E141" s="241" t="s">
        <v>1</v>
      </c>
      <c r="F141" s="242" t="s">
        <v>2506</v>
      </c>
      <c r="G141" s="240"/>
      <c r="H141" s="243">
        <v>68.293999999999997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170</v>
      </c>
      <c r="AU141" s="249" t="s">
        <v>164</v>
      </c>
      <c r="AV141" s="13" t="s">
        <v>164</v>
      </c>
      <c r="AW141" s="13" t="s">
        <v>33</v>
      </c>
      <c r="AX141" s="13" t="s">
        <v>76</v>
      </c>
      <c r="AY141" s="249" t="s">
        <v>156</v>
      </c>
    </row>
    <row r="142" s="14" customFormat="1">
      <c r="A142" s="14"/>
      <c r="B142" s="250"/>
      <c r="C142" s="251"/>
      <c r="D142" s="232" t="s">
        <v>170</v>
      </c>
      <c r="E142" s="252" t="s">
        <v>1</v>
      </c>
      <c r="F142" s="253" t="s">
        <v>172</v>
      </c>
      <c r="G142" s="251"/>
      <c r="H142" s="254">
        <v>68.293999999999997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0" t="s">
        <v>170</v>
      </c>
      <c r="AU142" s="260" t="s">
        <v>164</v>
      </c>
      <c r="AV142" s="14" t="s">
        <v>163</v>
      </c>
      <c r="AW142" s="14" t="s">
        <v>33</v>
      </c>
      <c r="AX142" s="14" t="s">
        <v>84</v>
      </c>
      <c r="AY142" s="260" t="s">
        <v>156</v>
      </c>
    </row>
    <row r="143" s="13" customFormat="1">
      <c r="A143" s="13"/>
      <c r="B143" s="239"/>
      <c r="C143" s="240"/>
      <c r="D143" s="232" t="s">
        <v>170</v>
      </c>
      <c r="E143" s="240"/>
      <c r="F143" s="242" t="s">
        <v>2507</v>
      </c>
      <c r="G143" s="240"/>
      <c r="H143" s="243">
        <v>102.441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170</v>
      </c>
      <c r="AU143" s="249" t="s">
        <v>164</v>
      </c>
      <c r="AV143" s="13" t="s">
        <v>164</v>
      </c>
      <c r="AW143" s="13" t="s">
        <v>4</v>
      </c>
      <c r="AX143" s="13" t="s">
        <v>84</v>
      </c>
      <c r="AY143" s="249" t="s">
        <v>156</v>
      </c>
    </row>
    <row r="144" s="2" customFormat="1" ht="16.5" customHeight="1">
      <c r="A144" s="39"/>
      <c r="B144" s="40"/>
      <c r="C144" s="219" t="s">
        <v>196</v>
      </c>
      <c r="D144" s="219" t="s">
        <v>158</v>
      </c>
      <c r="E144" s="220" t="s">
        <v>220</v>
      </c>
      <c r="F144" s="221" t="s">
        <v>221</v>
      </c>
      <c r="G144" s="222" t="s">
        <v>175</v>
      </c>
      <c r="H144" s="223">
        <v>42.683999999999998</v>
      </c>
      <c r="I144" s="224"/>
      <c r="J144" s="225">
        <f>ROUND(I144*H144,2)</f>
        <v>0</v>
      </c>
      <c r="K144" s="221" t="s">
        <v>162</v>
      </c>
      <c r="L144" s="45"/>
      <c r="M144" s="226" t="s">
        <v>1</v>
      </c>
      <c r="N144" s="227" t="s">
        <v>42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163</v>
      </c>
      <c r="AT144" s="230" t="s">
        <v>158</v>
      </c>
      <c r="AU144" s="230" t="s">
        <v>164</v>
      </c>
      <c r="AY144" s="18" t="s">
        <v>156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164</v>
      </c>
      <c r="BK144" s="231">
        <f>ROUND(I144*H144,2)</f>
        <v>0</v>
      </c>
      <c r="BL144" s="18" t="s">
        <v>163</v>
      </c>
      <c r="BM144" s="230" t="s">
        <v>2508</v>
      </c>
    </row>
    <row r="145" s="2" customFormat="1">
      <c r="A145" s="39"/>
      <c r="B145" s="40"/>
      <c r="C145" s="41"/>
      <c r="D145" s="232" t="s">
        <v>166</v>
      </c>
      <c r="E145" s="41"/>
      <c r="F145" s="233" t="s">
        <v>223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166</v>
      </c>
      <c r="AU145" s="18" t="s">
        <v>164</v>
      </c>
    </row>
    <row r="146" s="2" customFormat="1">
      <c r="A146" s="39"/>
      <c r="B146" s="40"/>
      <c r="C146" s="41"/>
      <c r="D146" s="237" t="s">
        <v>168</v>
      </c>
      <c r="E146" s="41"/>
      <c r="F146" s="238" t="s">
        <v>224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168</v>
      </c>
      <c r="AU146" s="18" t="s">
        <v>164</v>
      </c>
    </row>
    <row r="147" s="12" customFormat="1" ht="22.8" customHeight="1">
      <c r="A147" s="12"/>
      <c r="B147" s="203"/>
      <c r="C147" s="204"/>
      <c r="D147" s="205" t="s">
        <v>75</v>
      </c>
      <c r="E147" s="217" t="s">
        <v>180</v>
      </c>
      <c r="F147" s="217" t="s">
        <v>410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SUM(P148:P156)</f>
        <v>0</v>
      </c>
      <c r="Q147" s="211"/>
      <c r="R147" s="212">
        <f>SUM(R148:R156)</f>
        <v>17.089779</v>
      </c>
      <c r="S147" s="211"/>
      <c r="T147" s="213">
        <f>SUM(T148:T156)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84</v>
      </c>
      <c r="AT147" s="215" t="s">
        <v>75</v>
      </c>
      <c r="AU147" s="215" t="s">
        <v>84</v>
      </c>
      <c r="AY147" s="214" t="s">
        <v>156</v>
      </c>
      <c r="BK147" s="216">
        <f>SUM(BK148:BK156)</f>
        <v>0</v>
      </c>
    </row>
    <row r="148" s="2" customFormat="1" ht="24.15" customHeight="1">
      <c r="A148" s="39"/>
      <c r="B148" s="40"/>
      <c r="C148" s="219" t="s">
        <v>203</v>
      </c>
      <c r="D148" s="219" t="s">
        <v>158</v>
      </c>
      <c r="E148" s="220" t="s">
        <v>2509</v>
      </c>
      <c r="F148" s="221" t="s">
        <v>2510</v>
      </c>
      <c r="G148" s="222" t="s">
        <v>256</v>
      </c>
      <c r="H148" s="223">
        <v>19.600000000000001</v>
      </c>
      <c r="I148" s="224"/>
      <c r="J148" s="225">
        <f>ROUND(I148*H148,2)</f>
        <v>0</v>
      </c>
      <c r="K148" s="221" t="s">
        <v>162</v>
      </c>
      <c r="L148" s="45"/>
      <c r="M148" s="226" t="s">
        <v>1</v>
      </c>
      <c r="N148" s="227" t="s">
        <v>42</v>
      </c>
      <c r="O148" s="92"/>
      <c r="P148" s="228">
        <f>O148*H148</f>
        <v>0</v>
      </c>
      <c r="Q148" s="228">
        <v>0.29757</v>
      </c>
      <c r="R148" s="228">
        <f>Q148*H148</f>
        <v>5.8323720000000003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163</v>
      </c>
      <c r="AT148" s="230" t="s">
        <v>158</v>
      </c>
      <c r="AU148" s="230" t="s">
        <v>164</v>
      </c>
      <c r="AY148" s="18" t="s">
        <v>156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164</v>
      </c>
      <c r="BK148" s="231">
        <f>ROUND(I148*H148,2)</f>
        <v>0</v>
      </c>
      <c r="BL148" s="18" t="s">
        <v>163</v>
      </c>
      <c r="BM148" s="230" t="s">
        <v>2511</v>
      </c>
    </row>
    <row r="149" s="2" customFormat="1">
      <c r="A149" s="39"/>
      <c r="B149" s="40"/>
      <c r="C149" s="41"/>
      <c r="D149" s="232" t="s">
        <v>166</v>
      </c>
      <c r="E149" s="41"/>
      <c r="F149" s="233" t="s">
        <v>2512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166</v>
      </c>
      <c r="AU149" s="18" t="s">
        <v>164</v>
      </c>
    </row>
    <row r="150" s="2" customFormat="1">
      <c r="A150" s="39"/>
      <c r="B150" s="40"/>
      <c r="C150" s="41"/>
      <c r="D150" s="237" t="s">
        <v>168</v>
      </c>
      <c r="E150" s="41"/>
      <c r="F150" s="238" t="s">
        <v>2513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168</v>
      </c>
      <c r="AU150" s="18" t="s">
        <v>164</v>
      </c>
    </row>
    <row r="151" s="13" customFormat="1">
      <c r="A151" s="13"/>
      <c r="B151" s="239"/>
      <c r="C151" s="240"/>
      <c r="D151" s="232" t="s">
        <v>170</v>
      </c>
      <c r="E151" s="241" t="s">
        <v>1</v>
      </c>
      <c r="F151" s="242" t="s">
        <v>2514</v>
      </c>
      <c r="G151" s="240"/>
      <c r="H151" s="243">
        <v>11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170</v>
      </c>
      <c r="AU151" s="249" t="s">
        <v>164</v>
      </c>
      <c r="AV151" s="13" t="s">
        <v>164</v>
      </c>
      <c r="AW151" s="13" t="s">
        <v>33</v>
      </c>
      <c r="AX151" s="13" t="s">
        <v>76</v>
      </c>
      <c r="AY151" s="249" t="s">
        <v>156</v>
      </c>
    </row>
    <row r="152" s="13" customFormat="1">
      <c r="A152" s="13"/>
      <c r="B152" s="239"/>
      <c r="C152" s="240"/>
      <c r="D152" s="232" t="s">
        <v>170</v>
      </c>
      <c r="E152" s="241" t="s">
        <v>1</v>
      </c>
      <c r="F152" s="242" t="s">
        <v>2515</v>
      </c>
      <c r="G152" s="240"/>
      <c r="H152" s="243">
        <v>8.5999999999999996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170</v>
      </c>
      <c r="AU152" s="249" t="s">
        <v>164</v>
      </c>
      <c r="AV152" s="13" t="s">
        <v>164</v>
      </c>
      <c r="AW152" s="13" t="s">
        <v>33</v>
      </c>
      <c r="AX152" s="13" t="s">
        <v>76</v>
      </c>
      <c r="AY152" s="249" t="s">
        <v>156</v>
      </c>
    </row>
    <row r="153" s="14" customFormat="1">
      <c r="A153" s="14"/>
      <c r="B153" s="250"/>
      <c r="C153" s="251"/>
      <c r="D153" s="232" t="s">
        <v>170</v>
      </c>
      <c r="E153" s="252" t="s">
        <v>1</v>
      </c>
      <c r="F153" s="253" t="s">
        <v>172</v>
      </c>
      <c r="G153" s="251"/>
      <c r="H153" s="254">
        <v>19.600000000000001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170</v>
      </c>
      <c r="AU153" s="260" t="s">
        <v>164</v>
      </c>
      <c r="AV153" s="14" t="s">
        <v>163</v>
      </c>
      <c r="AW153" s="14" t="s">
        <v>33</v>
      </c>
      <c r="AX153" s="14" t="s">
        <v>84</v>
      </c>
      <c r="AY153" s="260" t="s">
        <v>156</v>
      </c>
    </row>
    <row r="154" s="2" customFormat="1" ht="24.15" customHeight="1">
      <c r="A154" s="39"/>
      <c r="B154" s="40"/>
      <c r="C154" s="261" t="s">
        <v>210</v>
      </c>
      <c r="D154" s="261" t="s">
        <v>241</v>
      </c>
      <c r="E154" s="262" t="s">
        <v>2516</v>
      </c>
      <c r="F154" s="263" t="s">
        <v>2517</v>
      </c>
      <c r="G154" s="264" t="s">
        <v>464</v>
      </c>
      <c r="H154" s="265">
        <v>112.014</v>
      </c>
      <c r="I154" s="266"/>
      <c r="J154" s="267">
        <f>ROUND(I154*H154,2)</f>
        <v>0</v>
      </c>
      <c r="K154" s="263" t="s">
        <v>162</v>
      </c>
      <c r="L154" s="268"/>
      <c r="M154" s="269" t="s">
        <v>1</v>
      </c>
      <c r="N154" s="270" t="s">
        <v>42</v>
      </c>
      <c r="O154" s="92"/>
      <c r="P154" s="228">
        <f>O154*H154</f>
        <v>0</v>
      </c>
      <c r="Q154" s="228">
        <v>0.10050000000000001</v>
      </c>
      <c r="R154" s="228">
        <f>Q154*H154</f>
        <v>11.257407000000001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219</v>
      </c>
      <c r="AT154" s="230" t="s">
        <v>241</v>
      </c>
      <c r="AU154" s="230" t="s">
        <v>164</v>
      </c>
      <c r="AY154" s="18" t="s">
        <v>156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164</v>
      </c>
      <c r="BK154" s="231">
        <f>ROUND(I154*H154,2)</f>
        <v>0</v>
      </c>
      <c r="BL154" s="18" t="s">
        <v>163</v>
      </c>
      <c r="BM154" s="230" t="s">
        <v>2518</v>
      </c>
    </row>
    <row r="155" s="2" customFormat="1">
      <c r="A155" s="39"/>
      <c r="B155" s="40"/>
      <c r="C155" s="41"/>
      <c r="D155" s="232" t="s">
        <v>166</v>
      </c>
      <c r="E155" s="41"/>
      <c r="F155" s="233" t="s">
        <v>2517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166</v>
      </c>
      <c r="AU155" s="18" t="s">
        <v>164</v>
      </c>
    </row>
    <row r="156" s="13" customFormat="1">
      <c r="A156" s="13"/>
      <c r="B156" s="239"/>
      <c r="C156" s="240"/>
      <c r="D156" s="232" t="s">
        <v>170</v>
      </c>
      <c r="E156" s="240"/>
      <c r="F156" s="242" t="s">
        <v>2519</v>
      </c>
      <c r="G156" s="240"/>
      <c r="H156" s="243">
        <v>112.014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170</v>
      </c>
      <c r="AU156" s="249" t="s">
        <v>164</v>
      </c>
      <c r="AV156" s="13" t="s">
        <v>164</v>
      </c>
      <c r="AW156" s="13" t="s">
        <v>4</v>
      </c>
      <c r="AX156" s="13" t="s">
        <v>84</v>
      </c>
      <c r="AY156" s="249" t="s">
        <v>156</v>
      </c>
    </row>
    <row r="157" s="12" customFormat="1" ht="22.8" customHeight="1">
      <c r="A157" s="12"/>
      <c r="B157" s="203"/>
      <c r="C157" s="204"/>
      <c r="D157" s="205" t="s">
        <v>75</v>
      </c>
      <c r="E157" s="217" t="s">
        <v>196</v>
      </c>
      <c r="F157" s="217" t="s">
        <v>2520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SUM(P158:P190)</f>
        <v>0</v>
      </c>
      <c r="Q157" s="211"/>
      <c r="R157" s="212">
        <f>SUM(R158:R190)</f>
        <v>31.872740199999996</v>
      </c>
      <c r="S157" s="211"/>
      <c r="T157" s="213">
        <f>SUM(T158:T190)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84</v>
      </c>
      <c r="AT157" s="215" t="s">
        <v>75</v>
      </c>
      <c r="AU157" s="215" t="s">
        <v>84</v>
      </c>
      <c r="AY157" s="214" t="s">
        <v>156</v>
      </c>
      <c r="BK157" s="216">
        <f>SUM(BK158:BK190)</f>
        <v>0</v>
      </c>
    </row>
    <row r="158" s="2" customFormat="1" ht="24.15" customHeight="1">
      <c r="A158" s="39"/>
      <c r="B158" s="40"/>
      <c r="C158" s="219" t="s">
        <v>219</v>
      </c>
      <c r="D158" s="219" t="s">
        <v>158</v>
      </c>
      <c r="E158" s="220" t="s">
        <v>2521</v>
      </c>
      <c r="F158" s="221" t="s">
        <v>2522</v>
      </c>
      <c r="G158" s="222" t="s">
        <v>161</v>
      </c>
      <c r="H158" s="223">
        <v>123.20999999999999</v>
      </c>
      <c r="I158" s="224"/>
      <c r="J158" s="225">
        <f>ROUND(I158*H158,2)</f>
        <v>0</v>
      </c>
      <c r="K158" s="221" t="s">
        <v>162</v>
      </c>
      <c r="L158" s="45"/>
      <c r="M158" s="226" t="s">
        <v>1</v>
      </c>
      <c r="N158" s="227" t="s">
        <v>42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163</v>
      </c>
      <c r="AT158" s="230" t="s">
        <v>158</v>
      </c>
      <c r="AU158" s="230" t="s">
        <v>164</v>
      </c>
      <c r="AY158" s="18" t="s">
        <v>156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164</v>
      </c>
      <c r="BK158" s="231">
        <f>ROUND(I158*H158,2)</f>
        <v>0</v>
      </c>
      <c r="BL158" s="18" t="s">
        <v>163</v>
      </c>
      <c r="BM158" s="230" t="s">
        <v>2523</v>
      </c>
    </row>
    <row r="159" s="2" customFormat="1">
      <c r="A159" s="39"/>
      <c r="B159" s="40"/>
      <c r="C159" s="41"/>
      <c r="D159" s="232" t="s">
        <v>166</v>
      </c>
      <c r="E159" s="41"/>
      <c r="F159" s="233" t="s">
        <v>2524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166</v>
      </c>
      <c r="AU159" s="18" t="s">
        <v>164</v>
      </c>
    </row>
    <row r="160" s="2" customFormat="1">
      <c r="A160" s="39"/>
      <c r="B160" s="40"/>
      <c r="C160" s="41"/>
      <c r="D160" s="237" t="s">
        <v>168</v>
      </c>
      <c r="E160" s="41"/>
      <c r="F160" s="238" t="s">
        <v>2525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168</v>
      </c>
      <c r="AU160" s="18" t="s">
        <v>164</v>
      </c>
    </row>
    <row r="161" s="13" customFormat="1">
      <c r="A161" s="13"/>
      <c r="B161" s="239"/>
      <c r="C161" s="240"/>
      <c r="D161" s="232" t="s">
        <v>170</v>
      </c>
      <c r="E161" s="241" t="s">
        <v>1</v>
      </c>
      <c r="F161" s="242" t="s">
        <v>2526</v>
      </c>
      <c r="G161" s="240"/>
      <c r="H161" s="243">
        <v>60.960000000000001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170</v>
      </c>
      <c r="AU161" s="249" t="s">
        <v>164</v>
      </c>
      <c r="AV161" s="13" t="s">
        <v>164</v>
      </c>
      <c r="AW161" s="13" t="s">
        <v>33</v>
      </c>
      <c r="AX161" s="13" t="s">
        <v>76</v>
      </c>
      <c r="AY161" s="249" t="s">
        <v>156</v>
      </c>
    </row>
    <row r="162" s="13" customFormat="1">
      <c r="A162" s="13"/>
      <c r="B162" s="239"/>
      <c r="C162" s="240"/>
      <c r="D162" s="232" t="s">
        <v>170</v>
      </c>
      <c r="E162" s="241" t="s">
        <v>1</v>
      </c>
      <c r="F162" s="242" t="s">
        <v>2527</v>
      </c>
      <c r="G162" s="240"/>
      <c r="H162" s="243">
        <v>62.25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170</v>
      </c>
      <c r="AU162" s="249" t="s">
        <v>164</v>
      </c>
      <c r="AV162" s="13" t="s">
        <v>164</v>
      </c>
      <c r="AW162" s="13" t="s">
        <v>33</v>
      </c>
      <c r="AX162" s="13" t="s">
        <v>76</v>
      </c>
      <c r="AY162" s="249" t="s">
        <v>156</v>
      </c>
    </row>
    <row r="163" s="14" customFormat="1">
      <c r="A163" s="14"/>
      <c r="B163" s="250"/>
      <c r="C163" s="251"/>
      <c r="D163" s="232" t="s">
        <v>170</v>
      </c>
      <c r="E163" s="252" t="s">
        <v>1</v>
      </c>
      <c r="F163" s="253" t="s">
        <v>172</v>
      </c>
      <c r="G163" s="251"/>
      <c r="H163" s="254">
        <v>123.21000000000001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170</v>
      </c>
      <c r="AU163" s="260" t="s">
        <v>164</v>
      </c>
      <c r="AV163" s="14" t="s">
        <v>163</v>
      </c>
      <c r="AW163" s="14" t="s">
        <v>33</v>
      </c>
      <c r="AX163" s="14" t="s">
        <v>84</v>
      </c>
      <c r="AY163" s="260" t="s">
        <v>156</v>
      </c>
    </row>
    <row r="164" s="2" customFormat="1" ht="24.15" customHeight="1">
      <c r="A164" s="39"/>
      <c r="B164" s="40"/>
      <c r="C164" s="219" t="s">
        <v>225</v>
      </c>
      <c r="D164" s="219" t="s">
        <v>158</v>
      </c>
      <c r="E164" s="220" t="s">
        <v>2528</v>
      </c>
      <c r="F164" s="221" t="s">
        <v>2529</v>
      </c>
      <c r="G164" s="222" t="s">
        <v>161</v>
      </c>
      <c r="H164" s="223">
        <v>60.960000000000001</v>
      </c>
      <c r="I164" s="224"/>
      <c r="J164" s="225">
        <f>ROUND(I164*H164,2)</f>
        <v>0</v>
      </c>
      <c r="K164" s="221" t="s">
        <v>162</v>
      </c>
      <c r="L164" s="45"/>
      <c r="M164" s="226" t="s">
        <v>1</v>
      </c>
      <c r="N164" s="227" t="s">
        <v>42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163</v>
      </c>
      <c r="AT164" s="230" t="s">
        <v>158</v>
      </c>
      <c r="AU164" s="230" t="s">
        <v>164</v>
      </c>
      <c r="AY164" s="18" t="s">
        <v>156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164</v>
      </c>
      <c r="BK164" s="231">
        <f>ROUND(I164*H164,2)</f>
        <v>0</v>
      </c>
      <c r="BL164" s="18" t="s">
        <v>163</v>
      </c>
      <c r="BM164" s="230" t="s">
        <v>2530</v>
      </c>
    </row>
    <row r="165" s="2" customFormat="1">
      <c r="A165" s="39"/>
      <c r="B165" s="40"/>
      <c r="C165" s="41"/>
      <c r="D165" s="232" t="s">
        <v>166</v>
      </c>
      <c r="E165" s="41"/>
      <c r="F165" s="233" t="s">
        <v>2531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166</v>
      </c>
      <c r="AU165" s="18" t="s">
        <v>164</v>
      </c>
    </row>
    <row r="166" s="2" customFormat="1">
      <c r="A166" s="39"/>
      <c r="B166" s="40"/>
      <c r="C166" s="41"/>
      <c r="D166" s="237" t="s">
        <v>168</v>
      </c>
      <c r="E166" s="41"/>
      <c r="F166" s="238" t="s">
        <v>2532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168</v>
      </c>
      <c r="AU166" s="18" t="s">
        <v>164</v>
      </c>
    </row>
    <row r="167" s="13" customFormat="1">
      <c r="A167" s="13"/>
      <c r="B167" s="239"/>
      <c r="C167" s="240"/>
      <c r="D167" s="232" t="s">
        <v>170</v>
      </c>
      <c r="E167" s="241" t="s">
        <v>1</v>
      </c>
      <c r="F167" s="242" t="s">
        <v>2526</v>
      </c>
      <c r="G167" s="240"/>
      <c r="H167" s="243">
        <v>60.960000000000001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170</v>
      </c>
      <c r="AU167" s="249" t="s">
        <v>164</v>
      </c>
      <c r="AV167" s="13" t="s">
        <v>164</v>
      </c>
      <c r="AW167" s="13" t="s">
        <v>33</v>
      </c>
      <c r="AX167" s="13" t="s">
        <v>76</v>
      </c>
      <c r="AY167" s="249" t="s">
        <v>156</v>
      </c>
    </row>
    <row r="168" s="14" customFormat="1">
      <c r="A168" s="14"/>
      <c r="B168" s="250"/>
      <c r="C168" s="251"/>
      <c r="D168" s="232" t="s">
        <v>170</v>
      </c>
      <c r="E168" s="252" t="s">
        <v>1</v>
      </c>
      <c r="F168" s="253" t="s">
        <v>172</v>
      </c>
      <c r="G168" s="251"/>
      <c r="H168" s="254">
        <v>60.960000000000001</v>
      </c>
      <c r="I168" s="255"/>
      <c r="J168" s="251"/>
      <c r="K168" s="251"/>
      <c r="L168" s="256"/>
      <c r="M168" s="257"/>
      <c r="N168" s="258"/>
      <c r="O168" s="258"/>
      <c r="P168" s="258"/>
      <c r="Q168" s="258"/>
      <c r="R168" s="258"/>
      <c r="S168" s="258"/>
      <c r="T168" s="25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0" t="s">
        <v>170</v>
      </c>
      <c r="AU168" s="260" t="s">
        <v>164</v>
      </c>
      <c r="AV168" s="14" t="s">
        <v>163</v>
      </c>
      <c r="AW168" s="14" t="s">
        <v>33</v>
      </c>
      <c r="AX168" s="14" t="s">
        <v>84</v>
      </c>
      <c r="AY168" s="260" t="s">
        <v>156</v>
      </c>
    </row>
    <row r="169" s="2" customFormat="1" ht="21.75" customHeight="1">
      <c r="A169" s="39"/>
      <c r="B169" s="40"/>
      <c r="C169" s="219" t="s">
        <v>233</v>
      </c>
      <c r="D169" s="219" t="s">
        <v>158</v>
      </c>
      <c r="E169" s="220" t="s">
        <v>2533</v>
      </c>
      <c r="F169" s="221" t="s">
        <v>2534</v>
      </c>
      <c r="G169" s="222" t="s">
        <v>161</v>
      </c>
      <c r="H169" s="223">
        <v>123.20999999999999</v>
      </c>
      <c r="I169" s="224"/>
      <c r="J169" s="225">
        <f>ROUND(I169*H169,2)</f>
        <v>0</v>
      </c>
      <c r="K169" s="221" t="s">
        <v>162</v>
      </c>
      <c r="L169" s="45"/>
      <c r="M169" s="226" t="s">
        <v>1</v>
      </c>
      <c r="N169" s="227" t="s">
        <v>42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163</v>
      </c>
      <c r="AT169" s="230" t="s">
        <v>158</v>
      </c>
      <c r="AU169" s="230" t="s">
        <v>164</v>
      </c>
      <c r="AY169" s="18" t="s">
        <v>156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164</v>
      </c>
      <c r="BK169" s="231">
        <f>ROUND(I169*H169,2)</f>
        <v>0</v>
      </c>
      <c r="BL169" s="18" t="s">
        <v>163</v>
      </c>
      <c r="BM169" s="230" t="s">
        <v>2535</v>
      </c>
    </row>
    <row r="170" s="2" customFormat="1">
      <c r="A170" s="39"/>
      <c r="B170" s="40"/>
      <c r="C170" s="41"/>
      <c r="D170" s="232" t="s">
        <v>166</v>
      </c>
      <c r="E170" s="41"/>
      <c r="F170" s="233" t="s">
        <v>2536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166</v>
      </c>
      <c r="AU170" s="18" t="s">
        <v>164</v>
      </c>
    </row>
    <row r="171" s="2" customFormat="1">
      <c r="A171" s="39"/>
      <c r="B171" s="40"/>
      <c r="C171" s="41"/>
      <c r="D171" s="237" t="s">
        <v>168</v>
      </c>
      <c r="E171" s="41"/>
      <c r="F171" s="238" t="s">
        <v>2537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168</v>
      </c>
      <c r="AU171" s="18" t="s">
        <v>164</v>
      </c>
    </row>
    <row r="172" s="13" customFormat="1">
      <c r="A172" s="13"/>
      <c r="B172" s="239"/>
      <c r="C172" s="240"/>
      <c r="D172" s="232" t="s">
        <v>170</v>
      </c>
      <c r="E172" s="241" t="s">
        <v>1</v>
      </c>
      <c r="F172" s="242" t="s">
        <v>2526</v>
      </c>
      <c r="G172" s="240"/>
      <c r="H172" s="243">
        <v>60.960000000000001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170</v>
      </c>
      <c r="AU172" s="249" t="s">
        <v>164</v>
      </c>
      <c r="AV172" s="13" t="s">
        <v>164</v>
      </c>
      <c r="AW172" s="13" t="s">
        <v>33</v>
      </c>
      <c r="AX172" s="13" t="s">
        <v>76</v>
      </c>
      <c r="AY172" s="249" t="s">
        <v>156</v>
      </c>
    </row>
    <row r="173" s="13" customFormat="1">
      <c r="A173" s="13"/>
      <c r="B173" s="239"/>
      <c r="C173" s="240"/>
      <c r="D173" s="232" t="s">
        <v>170</v>
      </c>
      <c r="E173" s="241" t="s">
        <v>1</v>
      </c>
      <c r="F173" s="242" t="s">
        <v>2527</v>
      </c>
      <c r="G173" s="240"/>
      <c r="H173" s="243">
        <v>62.25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170</v>
      </c>
      <c r="AU173" s="249" t="s">
        <v>164</v>
      </c>
      <c r="AV173" s="13" t="s">
        <v>164</v>
      </c>
      <c r="AW173" s="13" t="s">
        <v>33</v>
      </c>
      <c r="AX173" s="13" t="s">
        <v>76</v>
      </c>
      <c r="AY173" s="249" t="s">
        <v>156</v>
      </c>
    </row>
    <row r="174" s="14" customFormat="1">
      <c r="A174" s="14"/>
      <c r="B174" s="250"/>
      <c r="C174" s="251"/>
      <c r="D174" s="232" t="s">
        <v>170</v>
      </c>
      <c r="E174" s="252" t="s">
        <v>1</v>
      </c>
      <c r="F174" s="253" t="s">
        <v>172</v>
      </c>
      <c r="G174" s="251"/>
      <c r="H174" s="254">
        <v>123.21000000000001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170</v>
      </c>
      <c r="AU174" s="260" t="s">
        <v>164</v>
      </c>
      <c r="AV174" s="14" t="s">
        <v>163</v>
      </c>
      <c r="AW174" s="14" t="s">
        <v>33</v>
      </c>
      <c r="AX174" s="14" t="s">
        <v>84</v>
      </c>
      <c r="AY174" s="260" t="s">
        <v>156</v>
      </c>
    </row>
    <row r="175" s="2" customFormat="1" ht="24.15" customHeight="1">
      <c r="A175" s="39"/>
      <c r="B175" s="40"/>
      <c r="C175" s="219" t="s">
        <v>240</v>
      </c>
      <c r="D175" s="219" t="s">
        <v>158</v>
      </c>
      <c r="E175" s="220" t="s">
        <v>2538</v>
      </c>
      <c r="F175" s="221" t="s">
        <v>2539</v>
      </c>
      <c r="G175" s="222" t="s">
        <v>161</v>
      </c>
      <c r="H175" s="223">
        <v>62.25</v>
      </c>
      <c r="I175" s="224"/>
      <c r="J175" s="225">
        <f>ROUND(I175*H175,2)</f>
        <v>0</v>
      </c>
      <c r="K175" s="221" t="s">
        <v>162</v>
      </c>
      <c r="L175" s="45"/>
      <c r="M175" s="226" t="s">
        <v>1</v>
      </c>
      <c r="N175" s="227" t="s">
        <v>42</v>
      </c>
      <c r="O175" s="92"/>
      <c r="P175" s="228">
        <f>O175*H175</f>
        <v>0</v>
      </c>
      <c r="Q175" s="228">
        <v>0.089219999999999994</v>
      </c>
      <c r="R175" s="228">
        <f>Q175*H175</f>
        <v>5.5539449999999997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163</v>
      </c>
      <c r="AT175" s="230" t="s">
        <v>158</v>
      </c>
      <c r="AU175" s="230" t="s">
        <v>164</v>
      </c>
      <c r="AY175" s="18" t="s">
        <v>156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164</v>
      </c>
      <c r="BK175" s="231">
        <f>ROUND(I175*H175,2)</f>
        <v>0</v>
      </c>
      <c r="BL175" s="18" t="s">
        <v>163</v>
      </c>
      <c r="BM175" s="230" t="s">
        <v>2540</v>
      </c>
    </row>
    <row r="176" s="2" customFormat="1">
      <c r="A176" s="39"/>
      <c r="B176" s="40"/>
      <c r="C176" s="41"/>
      <c r="D176" s="232" t="s">
        <v>166</v>
      </c>
      <c r="E176" s="41"/>
      <c r="F176" s="233" t="s">
        <v>2541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166</v>
      </c>
      <c r="AU176" s="18" t="s">
        <v>164</v>
      </c>
    </row>
    <row r="177" s="2" customFormat="1">
      <c r="A177" s="39"/>
      <c r="B177" s="40"/>
      <c r="C177" s="41"/>
      <c r="D177" s="237" t="s">
        <v>168</v>
      </c>
      <c r="E177" s="41"/>
      <c r="F177" s="238" t="s">
        <v>2542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168</v>
      </c>
      <c r="AU177" s="18" t="s">
        <v>164</v>
      </c>
    </row>
    <row r="178" s="13" customFormat="1">
      <c r="A178" s="13"/>
      <c r="B178" s="239"/>
      <c r="C178" s="240"/>
      <c r="D178" s="232" t="s">
        <v>170</v>
      </c>
      <c r="E178" s="241" t="s">
        <v>1</v>
      </c>
      <c r="F178" s="242" t="s">
        <v>2527</v>
      </c>
      <c r="G178" s="240"/>
      <c r="H178" s="243">
        <v>62.25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170</v>
      </c>
      <c r="AU178" s="249" t="s">
        <v>164</v>
      </c>
      <c r="AV178" s="13" t="s">
        <v>164</v>
      </c>
      <c r="AW178" s="13" t="s">
        <v>33</v>
      </c>
      <c r="AX178" s="13" t="s">
        <v>76</v>
      </c>
      <c r="AY178" s="249" t="s">
        <v>156</v>
      </c>
    </row>
    <row r="179" s="14" customFormat="1">
      <c r="A179" s="14"/>
      <c r="B179" s="250"/>
      <c r="C179" s="251"/>
      <c r="D179" s="232" t="s">
        <v>170</v>
      </c>
      <c r="E179" s="252" t="s">
        <v>1</v>
      </c>
      <c r="F179" s="253" t="s">
        <v>172</v>
      </c>
      <c r="G179" s="251"/>
      <c r="H179" s="254">
        <v>62.25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0" t="s">
        <v>170</v>
      </c>
      <c r="AU179" s="260" t="s">
        <v>164</v>
      </c>
      <c r="AV179" s="14" t="s">
        <v>163</v>
      </c>
      <c r="AW179" s="14" t="s">
        <v>33</v>
      </c>
      <c r="AX179" s="14" t="s">
        <v>84</v>
      </c>
      <c r="AY179" s="260" t="s">
        <v>156</v>
      </c>
    </row>
    <row r="180" s="2" customFormat="1" ht="24.15" customHeight="1">
      <c r="A180" s="39"/>
      <c r="B180" s="40"/>
      <c r="C180" s="261" t="s">
        <v>8</v>
      </c>
      <c r="D180" s="261" t="s">
        <v>241</v>
      </c>
      <c r="E180" s="262" t="s">
        <v>2543</v>
      </c>
      <c r="F180" s="263" t="s">
        <v>2544</v>
      </c>
      <c r="G180" s="264" t="s">
        <v>161</v>
      </c>
      <c r="H180" s="265">
        <v>64.117999999999995</v>
      </c>
      <c r="I180" s="266"/>
      <c r="J180" s="267">
        <f>ROUND(I180*H180,2)</f>
        <v>0</v>
      </c>
      <c r="K180" s="263" t="s">
        <v>162</v>
      </c>
      <c r="L180" s="268"/>
      <c r="M180" s="269" t="s">
        <v>1</v>
      </c>
      <c r="N180" s="270" t="s">
        <v>42</v>
      </c>
      <c r="O180" s="92"/>
      <c r="P180" s="228">
        <f>O180*H180</f>
        <v>0</v>
      </c>
      <c r="Q180" s="228">
        <v>0.13200000000000001</v>
      </c>
      <c r="R180" s="228">
        <f>Q180*H180</f>
        <v>8.4635759999999998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219</v>
      </c>
      <c r="AT180" s="230" t="s">
        <v>241</v>
      </c>
      <c r="AU180" s="230" t="s">
        <v>164</v>
      </c>
      <c r="AY180" s="18" t="s">
        <v>156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164</v>
      </c>
      <c r="BK180" s="231">
        <f>ROUND(I180*H180,2)</f>
        <v>0</v>
      </c>
      <c r="BL180" s="18" t="s">
        <v>163</v>
      </c>
      <c r="BM180" s="230" t="s">
        <v>2545</v>
      </c>
    </row>
    <row r="181" s="2" customFormat="1">
      <c r="A181" s="39"/>
      <c r="B181" s="40"/>
      <c r="C181" s="41"/>
      <c r="D181" s="232" t="s">
        <v>166</v>
      </c>
      <c r="E181" s="41"/>
      <c r="F181" s="233" t="s">
        <v>2544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166</v>
      </c>
      <c r="AU181" s="18" t="s">
        <v>164</v>
      </c>
    </row>
    <row r="182" s="13" customFormat="1">
      <c r="A182" s="13"/>
      <c r="B182" s="239"/>
      <c r="C182" s="240"/>
      <c r="D182" s="232" t="s">
        <v>170</v>
      </c>
      <c r="E182" s="240"/>
      <c r="F182" s="242" t="s">
        <v>2546</v>
      </c>
      <c r="G182" s="240"/>
      <c r="H182" s="243">
        <v>64.117999999999995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170</v>
      </c>
      <c r="AU182" s="249" t="s">
        <v>164</v>
      </c>
      <c r="AV182" s="13" t="s">
        <v>164</v>
      </c>
      <c r="AW182" s="13" t="s">
        <v>4</v>
      </c>
      <c r="AX182" s="13" t="s">
        <v>84</v>
      </c>
      <c r="AY182" s="249" t="s">
        <v>156</v>
      </c>
    </row>
    <row r="183" s="2" customFormat="1" ht="33" customHeight="1">
      <c r="A183" s="39"/>
      <c r="B183" s="40"/>
      <c r="C183" s="219" t="s">
        <v>253</v>
      </c>
      <c r="D183" s="219" t="s">
        <v>158</v>
      </c>
      <c r="E183" s="220" t="s">
        <v>2547</v>
      </c>
      <c r="F183" s="221" t="s">
        <v>2548</v>
      </c>
      <c r="G183" s="222" t="s">
        <v>161</v>
      </c>
      <c r="H183" s="223">
        <v>60.960000000000001</v>
      </c>
      <c r="I183" s="224"/>
      <c r="J183" s="225">
        <f>ROUND(I183*H183,2)</f>
        <v>0</v>
      </c>
      <c r="K183" s="221" t="s">
        <v>162</v>
      </c>
      <c r="L183" s="45"/>
      <c r="M183" s="226" t="s">
        <v>1</v>
      </c>
      <c r="N183" s="227" t="s">
        <v>42</v>
      </c>
      <c r="O183" s="92"/>
      <c r="P183" s="228">
        <f>O183*H183</f>
        <v>0</v>
      </c>
      <c r="Q183" s="228">
        <v>0.11162</v>
      </c>
      <c r="R183" s="228">
        <f>Q183*H183</f>
        <v>6.8043551999999998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163</v>
      </c>
      <c r="AT183" s="230" t="s">
        <v>158</v>
      </c>
      <c r="AU183" s="230" t="s">
        <v>164</v>
      </c>
      <c r="AY183" s="18" t="s">
        <v>156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164</v>
      </c>
      <c r="BK183" s="231">
        <f>ROUND(I183*H183,2)</f>
        <v>0</v>
      </c>
      <c r="BL183" s="18" t="s">
        <v>163</v>
      </c>
      <c r="BM183" s="230" t="s">
        <v>2549</v>
      </c>
    </row>
    <row r="184" s="2" customFormat="1">
      <c r="A184" s="39"/>
      <c r="B184" s="40"/>
      <c r="C184" s="41"/>
      <c r="D184" s="232" t="s">
        <v>166</v>
      </c>
      <c r="E184" s="41"/>
      <c r="F184" s="233" t="s">
        <v>2550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166</v>
      </c>
      <c r="AU184" s="18" t="s">
        <v>164</v>
      </c>
    </row>
    <row r="185" s="2" customFormat="1">
      <c r="A185" s="39"/>
      <c r="B185" s="40"/>
      <c r="C185" s="41"/>
      <c r="D185" s="237" t="s">
        <v>168</v>
      </c>
      <c r="E185" s="41"/>
      <c r="F185" s="238" t="s">
        <v>2551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168</v>
      </c>
      <c r="AU185" s="18" t="s">
        <v>164</v>
      </c>
    </row>
    <row r="186" s="13" customFormat="1">
      <c r="A186" s="13"/>
      <c r="B186" s="239"/>
      <c r="C186" s="240"/>
      <c r="D186" s="232" t="s">
        <v>170</v>
      </c>
      <c r="E186" s="241" t="s">
        <v>1</v>
      </c>
      <c r="F186" s="242" t="s">
        <v>2526</v>
      </c>
      <c r="G186" s="240"/>
      <c r="H186" s="243">
        <v>60.960000000000001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170</v>
      </c>
      <c r="AU186" s="249" t="s">
        <v>164</v>
      </c>
      <c r="AV186" s="13" t="s">
        <v>164</v>
      </c>
      <c r="AW186" s="13" t="s">
        <v>33</v>
      </c>
      <c r="AX186" s="13" t="s">
        <v>76</v>
      </c>
      <c r="AY186" s="249" t="s">
        <v>156</v>
      </c>
    </row>
    <row r="187" s="14" customFormat="1">
      <c r="A187" s="14"/>
      <c r="B187" s="250"/>
      <c r="C187" s="251"/>
      <c r="D187" s="232" t="s">
        <v>170</v>
      </c>
      <c r="E187" s="252" t="s">
        <v>1</v>
      </c>
      <c r="F187" s="253" t="s">
        <v>172</v>
      </c>
      <c r="G187" s="251"/>
      <c r="H187" s="254">
        <v>60.960000000000001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0" t="s">
        <v>170</v>
      </c>
      <c r="AU187" s="260" t="s">
        <v>164</v>
      </c>
      <c r="AV187" s="14" t="s">
        <v>163</v>
      </c>
      <c r="AW187" s="14" t="s">
        <v>33</v>
      </c>
      <c r="AX187" s="14" t="s">
        <v>84</v>
      </c>
      <c r="AY187" s="260" t="s">
        <v>156</v>
      </c>
    </row>
    <row r="188" s="2" customFormat="1" ht="24.15" customHeight="1">
      <c r="A188" s="39"/>
      <c r="B188" s="40"/>
      <c r="C188" s="261" t="s">
        <v>261</v>
      </c>
      <c r="D188" s="261" t="s">
        <v>241</v>
      </c>
      <c r="E188" s="262" t="s">
        <v>2552</v>
      </c>
      <c r="F188" s="263" t="s">
        <v>2553</v>
      </c>
      <c r="G188" s="264" t="s">
        <v>161</v>
      </c>
      <c r="H188" s="265">
        <v>62.789000000000001</v>
      </c>
      <c r="I188" s="266"/>
      <c r="J188" s="267">
        <f>ROUND(I188*H188,2)</f>
        <v>0</v>
      </c>
      <c r="K188" s="263" t="s">
        <v>162</v>
      </c>
      <c r="L188" s="268"/>
      <c r="M188" s="269" t="s">
        <v>1</v>
      </c>
      <c r="N188" s="270" t="s">
        <v>42</v>
      </c>
      <c r="O188" s="92"/>
      <c r="P188" s="228">
        <f>O188*H188</f>
        <v>0</v>
      </c>
      <c r="Q188" s="228">
        <v>0.17599999999999999</v>
      </c>
      <c r="R188" s="228">
        <f>Q188*H188</f>
        <v>11.050863999999999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219</v>
      </c>
      <c r="AT188" s="230" t="s">
        <v>241</v>
      </c>
      <c r="AU188" s="230" t="s">
        <v>164</v>
      </c>
      <c r="AY188" s="18" t="s">
        <v>156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164</v>
      </c>
      <c r="BK188" s="231">
        <f>ROUND(I188*H188,2)</f>
        <v>0</v>
      </c>
      <c r="BL188" s="18" t="s">
        <v>163</v>
      </c>
      <c r="BM188" s="230" t="s">
        <v>2554</v>
      </c>
    </row>
    <row r="189" s="2" customFormat="1">
      <c r="A189" s="39"/>
      <c r="B189" s="40"/>
      <c r="C189" s="41"/>
      <c r="D189" s="232" t="s">
        <v>166</v>
      </c>
      <c r="E189" s="41"/>
      <c r="F189" s="233" t="s">
        <v>2553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166</v>
      </c>
      <c r="AU189" s="18" t="s">
        <v>164</v>
      </c>
    </row>
    <row r="190" s="13" customFormat="1">
      <c r="A190" s="13"/>
      <c r="B190" s="239"/>
      <c r="C190" s="240"/>
      <c r="D190" s="232" t="s">
        <v>170</v>
      </c>
      <c r="E190" s="240"/>
      <c r="F190" s="242" t="s">
        <v>2555</v>
      </c>
      <c r="G190" s="240"/>
      <c r="H190" s="243">
        <v>62.789000000000001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170</v>
      </c>
      <c r="AU190" s="249" t="s">
        <v>164</v>
      </c>
      <c r="AV190" s="13" t="s">
        <v>164</v>
      </c>
      <c r="AW190" s="13" t="s">
        <v>4</v>
      </c>
      <c r="AX190" s="13" t="s">
        <v>84</v>
      </c>
      <c r="AY190" s="249" t="s">
        <v>156</v>
      </c>
    </row>
    <row r="191" s="12" customFormat="1" ht="22.8" customHeight="1">
      <c r="A191" s="12"/>
      <c r="B191" s="203"/>
      <c r="C191" s="204"/>
      <c r="D191" s="205" t="s">
        <v>75</v>
      </c>
      <c r="E191" s="217" t="s">
        <v>225</v>
      </c>
      <c r="F191" s="217" t="s">
        <v>823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SUM(P192:P209)</f>
        <v>0</v>
      </c>
      <c r="Q191" s="211"/>
      <c r="R191" s="212">
        <f>SUM(R192:R209)</f>
        <v>15.600269999999997</v>
      </c>
      <c r="S191" s="211"/>
      <c r="T191" s="213">
        <f>SUM(T192:T209)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84</v>
      </c>
      <c r="AT191" s="215" t="s">
        <v>75</v>
      </c>
      <c r="AU191" s="215" t="s">
        <v>84</v>
      </c>
      <c r="AY191" s="214" t="s">
        <v>156</v>
      </c>
      <c r="BK191" s="216">
        <f>SUM(BK192:BK209)</f>
        <v>0</v>
      </c>
    </row>
    <row r="192" s="2" customFormat="1" ht="33" customHeight="1">
      <c r="A192" s="39"/>
      <c r="B192" s="40"/>
      <c r="C192" s="219" t="s">
        <v>268</v>
      </c>
      <c r="D192" s="219" t="s">
        <v>158</v>
      </c>
      <c r="E192" s="220" t="s">
        <v>2556</v>
      </c>
      <c r="F192" s="221" t="s">
        <v>2557</v>
      </c>
      <c r="G192" s="222" t="s">
        <v>256</v>
      </c>
      <c r="H192" s="223">
        <v>7.5999999999999996</v>
      </c>
      <c r="I192" s="224"/>
      <c r="J192" s="225">
        <f>ROUND(I192*H192,2)</f>
        <v>0</v>
      </c>
      <c r="K192" s="221" t="s">
        <v>162</v>
      </c>
      <c r="L192" s="45"/>
      <c r="M192" s="226" t="s">
        <v>1</v>
      </c>
      <c r="N192" s="227" t="s">
        <v>42</v>
      </c>
      <c r="O192" s="92"/>
      <c r="P192" s="228">
        <f>O192*H192</f>
        <v>0</v>
      </c>
      <c r="Q192" s="228">
        <v>0.1295</v>
      </c>
      <c r="R192" s="228">
        <f>Q192*H192</f>
        <v>0.98419999999999996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163</v>
      </c>
      <c r="AT192" s="230" t="s">
        <v>158</v>
      </c>
      <c r="AU192" s="230" t="s">
        <v>164</v>
      </c>
      <c r="AY192" s="18" t="s">
        <v>156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164</v>
      </c>
      <c r="BK192" s="231">
        <f>ROUND(I192*H192,2)</f>
        <v>0</v>
      </c>
      <c r="BL192" s="18" t="s">
        <v>163</v>
      </c>
      <c r="BM192" s="230" t="s">
        <v>2558</v>
      </c>
    </row>
    <row r="193" s="2" customFormat="1">
      <c r="A193" s="39"/>
      <c r="B193" s="40"/>
      <c r="C193" s="41"/>
      <c r="D193" s="232" t="s">
        <v>166</v>
      </c>
      <c r="E193" s="41"/>
      <c r="F193" s="233" t="s">
        <v>2559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166</v>
      </c>
      <c r="AU193" s="18" t="s">
        <v>164</v>
      </c>
    </row>
    <row r="194" s="2" customFormat="1">
      <c r="A194" s="39"/>
      <c r="B194" s="40"/>
      <c r="C194" s="41"/>
      <c r="D194" s="237" t="s">
        <v>168</v>
      </c>
      <c r="E194" s="41"/>
      <c r="F194" s="238" t="s">
        <v>2560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168</v>
      </c>
      <c r="AU194" s="18" t="s">
        <v>164</v>
      </c>
    </row>
    <row r="195" s="13" customFormat="1">
      <c r="A195" s="13"/>
      <c r="B195" s="239"/>
      <c r="C195" s="240"/>
      <c r="D195" s="232" t="s">
        <v>170</v>
      </c>
      <c r="E195" s="241" t="s">
        <v>1</v>
      </c>
      <c r="F195" s="242" t="s">
        <v>2561</v>
      </c>
      <c r="G195" s="240"/>
      <c r="H195" s="243">
        <v>7.5999999999999996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170</v>
      </c>
      <c r="AU195" s="249" t="s">
        <v>164</v>
      </c>
      <c r="AV195" s="13" t="s">
        <v>164</v>
      </c>
      <c r="AW195" s="13" t="s">
        <v>33</v>
      </c>
      <c r="AX195" s="13" t="s">
        <v>76</v>
      </c>
      <c r="AY195" s="249" t="s">
        <v>156</v>
      </c>
    </row>
    <row r="196" s="14" customFormat="1">
      <c r="A196" s="14"/>
      <c r="B196" s="250"/>
      <c r="C196" s="251"/>
      <c r="D196" s="232" t="s">
        <v>170</v>
      </c>
      <c r="E196" s="252" t="s">
        <v>1</v>
      </c>
      <c r="F196" s="253" t="s">
        <v>172</v>
      </c>
      <c r="G196" s="251"/>
      <c r="H196" s="254">
        <v>7.5999999999999996</v>
      </c>
      <c r="I196" s="255"/>
      <c r="J196" s="251"/>
      <c r="K196" s="251"/>
      <c r="L196" s="256"/>
      <c r="M196" s="257"/>
      <c r="N196" s="258"/>
      <c r="O196" s="258"/>
      <c r="P196" s="258"/>
      <c r="Q196" s="258"/>
      <c r="R196" s="258"/>
      <c r="S196" s="258"/>
      <c r="T196" s="25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0" t="s">
        <v>170</v>
      </c>
      <c r="AU196" s="260" t="s">
        <v>164</v>
      </c>
      <c r="AV196" s="14" t="s">
        <v>163</v>
      </c>
      <c r="AW196" s="14" t="s">
        <v>33</v>
      </c>
      <c r="AX196" s="14" t="s">
        <v>84</v>
      </c>
      <c r="AY196" s="260" t="s">
        <v>156</v>
      </c>
    </row>
    <row r="197" s="2" customFormat="1" ht="16.5" customHeight="1">
      <c r="A197" s="39"/>
      <c r="B197" s="40"/>
      <c r="C197" s="261" t="s">
        <v>273</v>
      </c>
      <c r="D197" s="261" t="s">
        <v>241</v>
      </c>
      <c r="E197" s="262" t="s">
        <v>2562</v>
      </c>
      <c r="F197" s="263" t="s">
        <v>2563</v>
      </c>
      <c r="G197" s="264" t="s">
        <v>256</v>
      </c>
      <c r="H197" s="265">
        <v>8</v>
      </c>
      <c r="I197" s="266"/>
      <c r="J197" s="267">
        <f>ROUND(I197*H197,2)</f>
        <v>0</v>
      </c>
      <c r="K197" s="263" t="s">
        <v>162</v>
      </c>
      <c r="L197" s="268"/>
      <c r="M197" s="269" t="s">
        <v>1</v>
      </c>
      <c r="N197" s="270" t="s">
        <v>42</v>
      </c>
      <c r="O197" s="92"/>
      <c r="P197" s="228">
        <f>O197*H197</f>
        <v>0</v>
      </c>
      <c r="Q197" s="228">
        <v>0.085000000000000006</v>
      </c>
      <c r="R197" s="228">
        <f>Q197*H197</f>
        <v>0.68000000000000005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219</v>
      </c>
      <c r="AT197" s="230" t="s">
        <v>241</v>
      </c>
      <c r="AU197" s="230" t="s">
        <v>164</v>
      </c>
      <c r="AY197" s="18" t="s">
        <v>156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164</v>
      </c>
      <c r="BK197" s="231">
        <f>ROUND(I197*H197,2)</f>
        <v>0</v>
      </c>
      <c r="BL197" s="18" t="s">
        <v>163</v>
      </c>
      <c r="BM197" s="230" t="s">
        <v>2564</v>
      </c>
    </row>
    <row r="198" s="2" customFormat="1">
      <c r="A198" s="39"/>
      <c r="B198" s="40"/>
      <c r="C198" s="41"/>
      <c r="D198" s="232" t="s">
        <v>166</v>
      </c>
      <c r="E198" s="41"/>
      <c r="F198" s="233" t="s">
        <v>2563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166</v>
      </c>
      <c r="AU198" s="18" t="s">
        <v>164</v>
      </c>
    </row>
    <row r="199" s="2" customFormat="1" ht="24.15" customHeight="1">
      <c r="A199" s="39"/>
      <c r="B199" s="40"/>
      <c r="C199" s="219" t="s">
        <v>279</v>
      </c>
      <c r="D199" s="219" t="s">
        <v>158</v>
      </c>
      <c r="E199" s="220" t="s">
        <v>825</v>
      </c>
      <c r="F199" s="221" t="s">
        <v>826</v>
      </c>
      <c r="G199" s="222" t="s">
        <v>256</v>
      </c>
      <c r="H199" s="223">
        <v>94.599999999999994</v>
      </c>
      <c r="I199" s="224"/>
      <c r="J199" s="225">
        <f>ROUND(I199*H199,2)</f>
        <v>0</v>
      </c>
      <c r="K199" s="221" t="s">
        <v>162</v>
      </c>
      <c r="L199" s="45"/>
      <c r="M199" s="226" t="s">
        <v>1</v>
      </c>
      <c r="N199" s="227" t="s">
        <v>42</v>
      </c>
      <c r="O199" s="92"/>
      <c r="P199" s="228">
        <f>O199*H199</f>
        <v>0</v>
      </c>
      <c r="Q199" s="228">
        <v>0.10095</v>
      </c>
      <c r="R199" s="228">
        <f>Q199*H199</f>
        <v>9.5498699999999985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163</v>
      </c>
      <c r="AT199" s="230" t="s">
        <v>158</v>
      </c>
      <c r="AU199" s="230" t="s">
        <v>164</v>
      </c>
      <c r="AY199" s="18" t="s">
        <v>156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164</v>
      </c>
      <c r="BK199" s="231">
        <f>ROUND(I199*H199,2)</f>
        <v>0</v>
      </c>
      <c r="BL199" s="18" t="s">
        <v>163</v>
      </c>
      <c r="BM199" s="230" t="s">
        <v>2565</v>
      </c>
    </row>
    <row r="200" s="2" customFormat="1">
      <c r="A200" s="39"/>
      <c r="B200" s="40"/>
      <c r="C200" s="41"/>
      <c r="D200" s="232" t="s">
        <v>166</v>
      </c>
      <c r="E200" s="41"/>
      <c r="F200" s="233" t="s">
        <v>828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166</v>
      </c>
      <c r="AU200" s="18" t="s">
        <v>164</v>
      </c>
    </row>
    <row r="201" s="2" customFormat="1">
      <c r="A201" s="39"/>
      <c r="B201" s="40"/>
      <c r="C201" s="41"/>
      <c r="D201" s="237" t="s">
        <v>168</v>
      </c>
      <c r="E201" s="41"/>
      <c r="F201" s="238" t="s">
        <v>829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168</v>
      </c>
      <c r="AU201" s="18" t="s">
        <v>164</v>
      </c>
    </row>
    <row r="202" s="13" customFormat="1">
      <c r="A202" s="13"/>
      <c r="B202" s="239"/>
      <c r="C202" s="240"/>
      <c r="D202" s="232" t="s">
        <v>170</v>
      </c>
      <c r="E202" s="241" t="s">
        <v>1</v>
      </c>
      <c r="F202" s="242" t="s">
        <v>2566</v>
      </c>
      <c r="G202" s="240"/>
      <c r="H202" s="243">
        <v>30.399999999999999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170</v>
      </c>
      <c r="AU202" s="249" t="s">
        <v>164</v>
      </c>
      <c r="AV202" s="13" t="s">
        <v>164</v>
      </c>
      <c r="AW202" s="13" t="s">
        <v>33</v>
      </c>
      <c r="AX202" s="13" t="s">
        <v>76</v>
      </c>
      <c r="AY202" s="249" t="s">
        <v>156</v>
      </c>
    </row>
    <row r="203" s="13" customFormat="1">
      <c r="A203" s="13"/>
      <c r="B203" s="239"/>
      <c r="C203" s="240"/>
      <c r="D203" s="232" t="s">
        <v>170</v>
      </c>
      <c r="E203" s="241" t="s">
        <v>1</v>
      </c>
      <c r="F203" s="242" t="s">
        <v>2567</v>
      </c>
      <c r="G203" s="240"/>
      <c r="H203" s="243">
        <v>49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170</v>
      </c>
      <c r="AU203" s="249" t="s">
        <v>164</v>
      </c>
      <c r="AV203" s="13" t="s">
        <v>164</v>
      </c>
      <c r="AW203" s="13" t="s">
        <v>33</v>
      </c>
      <c r="AX203" s="13" t="s">
        <v>76</v>
      </c>
      <c r="AY203" s="249" t="s">
        <v>156</v>
      </c>
    </row>
    <row r="204" s="13" customFormat="1">
      <c r="A204" s="13"/>
      <c r="B204" s="239"/>
      <c r="C204" s="240"/>
      <c r="D204" s="232" t="s">
        <v>170</v>
      </c>
      <c r="E204" s="241" t="s">
        <v>1</v>
      </c>
      <c r="F204" s="242" t="s">
        <v>2568</v>
      </c>
      <c r="G204" s="240"/>
      <c r="H204" s="243">
        <v>15.199999999999999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170</v>
      </c>
      <c r="AU204" s="249" t="s">
        <v>164</v>
      </c>
      <c r="AV204" s="13" t="s">
        <v>164</v>
      </c>
      <c r="AW204" s="13" t="s">
        <v>33</v>
      </c>
      <c r="AX204" s="13" t="s">
        <v>76</v>
      </c>
      <c r="AY204" s="249" t="s">
        <v>156</v>
      </c>
    </row>
    <row r="205" s="14" customFormat="1">
      <c r="A205" s="14"/>
      <c r="B205" s="250"/>
      <c r="C205" s="251"/>
      <c r="D205" s="232" t="s">
        <v>170</v>
      </c>
      <c r="E205" s="252" t="s">
        <v>1</v>
      </c>
      <c r="F205" s="253" t="s">
        <v>172</v>
      </c>
      <c r="G205" s="251"/>
      <c r="H205" s="254">
        <v>94.600000000000009</v>
      </c>
      <c r="I205" s="255"/>
      <c r="J205" s="251"/>
      <c r="K205" s="251"/>
      <c r="L205" s="256"/>
      <c r="M205" s="257"/>
      <c r="N205" s="258"/>
      <c r="O205" s="258"/>
      <c r="P205" s="258"/>
      <c r="Q205" s="258"/>
      <c r="R205" s="258"/>
      <c r="S205" s="258"/>
      <c r="T205" s="25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0" t="s">
        <v>170</v>
      </c>
      <c r="AU205" s="260" t="s">
        <v>164</v>
      </c>
      <c r="AV205" s="14" t="s">
        <v>163</v>
      </c>
      <c r="AW205" s="14" t="s">
        <v>33</v>
      </c>
      <c r="AX205" s="14" t="s">
        <v>84</v>
      </c>
      <c r="AY205" s="260" t="s">
        <v>156</v>
      </c>
    </row>
    <row r="206" s="2" customFormat="1" ht="16.5" customHeight="1">
      <c r="A206" s="39"/>
      <c r="B206" s="40"/>
      <c r="C206" s="261" t="s">
        <v>285</v>
      </c>
      <c r="D206" s="261" t="s">
        <v>241</v>
      </c>
      <c r="E206" s="262" t="s">
        <v>2569</v>
      </c>
      <c r="F206" s="263" t="s">
        <v>2570</v>
      </c>
      <c r="G206" s="264" t="s">
        <v>256</v>
      </c>
      <c r="H206" s="265">
        <v>82</v>
      </c>
      <c r="I206" s="266"/>
      <c r="J206" s="267">
        <f>ROUND(I206*H206,2)</f>
        <v>0</v>
      </c>
      <c r="K206" s="263" t="s">
        <v>162</v>
      </c>
      <c r="L206" s="268"/>
      <c r="M206" s="269" t="s">
        <v>1</v>
      </c>
      <c r="N206" s="270" t="s">
        <v>42</v>
      </c>
      <c r="O206" s="92"/>
      <c r="P206" s="228">
        <f>O206*H206</f>
        <v>0</v>
      </c>
      <c r="Q206" s="228">
        <v>0.042999999999999997</v>
      </c>
      <c r="R206" s="228">
        <f>Q206*H206</f>
        <v>3.5259999999999998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219</v>
      </c>
      <c r="AT206" s="230" t="s">
        <v>241</v>
      </c>
      <c r="AU206" s="230" t="s">
        <v>164</v>
      </c>
      <c r="AY206" s="18" t="s">
        <v>156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164</v>
      </c>
      <c r="BK206" s="231">
        <f>ROUND(I206*H206,2)</f>
        <v>0</v>
      </c>
      <c r="BL206" s="18" t="s">
        <v>163</v>
      </c>
      <c r="BM206" s="230" t="s">
        <v>2571</v>
      </c>
    </row>
    <row r="207" s="2" customFormat="1">
      <c r="A207" s="39"/>
      <c r="B207" s="40"/>
      <c r="C207" s="41"/>
      <c r="D207" s="232" t="s">
        <v>166</v>
      </c>
      <c r="E207" s="41"/>
      <c r="F207" s="233" t="s">
        <v>2570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166</v>
      </c>
      <c r="AU207" s="18" t="s">
        <v>164</v>
      </c>
    </row>
    <row r="208" s="2" customFormat="1" ht="24.15" customHeight="1">
      <c r="A208" s="39"/>
      <c r="B208" s="40"/>
      <c r="C208" s="261" t="s">
        <v>294</v>
      </c>
      <c r="D208" s="261" t="s">
        <v>241</v>
      </c>
      <c r="E208" s="262" t="s">
        <v>2572</v>
      </c>
      <c r="F208" s="263" t="s">
        <v>2573</v>
      </c>
      <c r="G208" s="264" t="s">
        <v>256</v>
      </c>
      <c r="H208" s="265">
        <v>17</v>
      </c>
      <c r="I208" s="266"/>
      <c r="J208" s="267">
        <f>ROUND(I208*H208,2)</f>
        <v>0</v>
      </c>
      <c r="K208" s="263" t="s">
        <v>162</v>
      </c>
      <c r="L208" s="268"/>
      <c r="M208" s="269" t="s">
        <v>1</v>
      </c>
      <c r="N208" s="270" t="s">
        <v>42</v>
      </c>
      <c r="O208" s="92"/>
      <c r="P208" s="228">
        <f>O208*H208</f>
        <v>0</v>
      </c>
      <c r="Q208" s="228">
        <v>0.050599999999999999</v>
      </c>
      <c r="R208" s="228">
        <f>Q208*H208</f>
        <v>0.86019999999999996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219</v>
      </c>
      <c r="AT208" s="230" t="s">
        <v>241</v>
      </c>
      <c r="AU208" s="230" t="s">
        <v>164</v>
      </c>
      <c r="AY208" s="18" t="s">
        <v>156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164</v>
      </c>
      <c r="BK208" s="231">
        <f>ROUND(I208*H208,2)</f>
        <v>0</v>
      </c>
      <c r="BL208" s="18" t="s">
        <v>163</v>
      </c>
      <c r="BM208" s="230" t="s">
        <v>2574</v>
      </c>
    </row>
    <row r="209" s="2" customFormat="1">
      <c r="A209" s="39"/>
      <c r="B209" s="40"/>
      <c r="C209" s="41"/>
      <c r="D209" s="232" t="s">
        <v>166</v>
      </c>
      <c r="E209" s="41"/>
      <c r="F209" s="233" t="s">
        <v>2573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166</v>
      </c>
      <c r="AU209" s="18" t="s">
        <v>164</v>
      </c>
    </row>
    <row r="210" s="12" customFormat="1" ht="22.8" customHeight="1">
      <c r="A210" s="12"/>
      <c r="B210" s="203"/>
      <c r="C210" s="204"/>
      <c r="D210" s="205" t="s">
        <v>75</v>
      </c>
      <c r="E210" s="217" t="s">
        <v>914</v>
      </c>
      <c r="F210" s="217" t="s">
        <v>915</v>
      </c>
      <c r="G210" s="204"/>
      <c r="H210" s="204"/>
      <c r="I210" s="207"/>
      <c r="J210" s="218">
        <f>BK210</f>
        <v>0</v>
      </c>
      <c r="K210" s="204"/>
      <c r="L210" s="209"/>
      <c r="M210" s="210"/>
      <c r="N210" s="211"/>
      <c r="O210" s="211"/>
      <c r="P210" s="212">
        <f>SUM(P211:P231)</f>
        <v>0</v>
      </c>
      <c r="Q210" s="211"/>
      <c r="R210" s="212">
        <f>SUM(R211:R231)</f>
        <v>0</v>
      </c>
      <c r="S210" s="211"/>
      <c r="T210" s="213">
        <f>SUM(T211:T231)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4" t="s">
        <v>84</v>
      </c>
      <c r="AT210" s="215" t="s">
        <v>75</v>
      </c>
      <c r="AU210" s="215" t="s">
        <v>84</v>
      </c>
      <c r="AY210" s="214" t="s">
        <v>156</v>
      </c>
      <c r="BK210" s="216">
        <f>SUM(BK211:BK231)</f>
        <v>0</v>
      </c>
    </row>
    <row r="211" s="2" customFormat="1" ht="24.15" customHeight="1">
      <c r="A211" s="39"/>
      <c r="B211" s="40"/>
      <c r="C211" s="219" t="s">
        <v>299</v>
      </c>
      <c r="D211" s="219" t="s">
        <v>158</v>
      </c>
      <c r="E211" s="220" t="s">
        <v>2575</v>
      </c>
      <c r="F211" s="221" t="s">
        <v>2576</v>
      </c>
      <c r="G211" s="222" t="s">
        <v>213</v>
      </c>
      <c r="H211" s="223">
        <v>47.383000000000003</v>
      </c>
      <c r="I211" s="224"/>
      <c r="J211" s="225">
        <f>ROUND(I211*H211,2)</f>
        <v>0</v>
      </c>
      <c r="K211" s="221" t="s">
        <v>162</v>
      </c>
      <c r="L211" s="45"/>
      <c r="M211" s="226" t="s">
        <v>1</v>
      </c>
      <c r="N211" s="227" t="s">
        <v>42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163</v>
      </c>
      <c r="AT211" s="230" t="s">
        <v>158</v>
      </c>
      <c r="AU211" s="230" t="s">
        <v>164</v>
      </c>
      <c r="AY211" s="18" t="s">
        <v>156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164</v>
      </c>
      <c r="BK211" s="231">
        <f>ROUND(I211*H211,2)</f>
        <v>0</v>
      </c>
      <c r="BL211" s="18" t="s">
        <v>163</v>
      </c>
      <c r="BM211" s="230" t="s">
        <v>2577</v>
      </c>
    </row>
    <row r="212" s="2" customFormat="1">
      <c r="A212" s="39"/>
      <c r="B212" s="40"/>
      <c r="C212" s="41"/>
      <c r="D212" s="232" t="s">
        <v>166</v>
      </c>
      <c r="E212" s="41"/>
      <c r="F212" s="233" t="s">
        <v>2578</v>
      </c>
      <c r="G212" s="41"/>
      <c r="H212" s="41"/>
      <c r="I212" s="234"/>
      <c r="J212" s="41"/>
      <c r="K212" s="41"/>
      <c r="L212" s="45"/>
      <c r="M212" s="235"/>
      <c r="N212" s="236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166</v>
      </c>
      <c r="AU212" s="18" t="s">
        <v>164</v>
      </c>
    </row>
    <row r="213" s="2" customFormat="1">
      <c r="A213" s="39"/>
      <c r="B213" s="40"/>
      <c r="C213" s="41"/>
      <c r="D213" s="237" t="s">
        <v>168</v>
      </c>
      <c r="E213" s="41"/>
      <c r="F213" s="238" t="s">
        <v>2579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168</v>
      </c>
      <c r="AU213" s="18" t="s">
        <v>164</v>
      </c>
    </row>
    <row r="214" s="13" customFormat="1">
      <c r="A214" s="13"/>
      <c r="B214" s="239"/>
      <c r="C214" s="240"/>
      <c r="D214" s="232" t="s">
        <v>170</v>
      </c>
      <c r="E214" s="241" t="s">
        <v>1</v>
      </c>
      <c r="F214" s="242" t="s">
        <v>2580</v>
      </c>
      <c r="G214" s="240"/>
      <c r="H214" s="243">
        <v>47.383000000000003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170</v>
      </c>
      <c r="AU214" s="249" t="s">
        <v>164</v>
      </c>
      <c r="AV214" s="13" t="s">
        <v>164</v>
      </c>
      <c r="AW214" s="13" t="s">
        <v>33</v>
      </c>
      <c r="AX214" s="13" t="s">
        <v>84</v>
      </c>
      <c r="AY214" s="249" t="s">
        <v>156</v>
      </c>
    </row>
    <row r="215" s="2" customFormat="1" ht="33" customHeight="1">
      <c r="A215" s="39"/>
      <c r="B215" s="40"/>
      <c r="C215" s="219" t="s">
        <v>7</v>
      </c>
      <c r="D215" s="219" t="s">
        <v>158</v>
      </c>
      <c r="E215" s="220" t="s">
        <v>2581</v>
      </c>
      <c r="F215" s="221" t="s">
        <v>2582</v>
      </c>
      <c r="G215" s="222" t="s">
        <v>213</v>
      </c>
      <c r="H215" s="223">
        <v>47.383000000000003</v>
      </c>
      <c r="I215" s="224"/>
      <c r="J215" s="225">
        <f>ROUND(I215*H215,2)</f>
        <v>0</v>
      </c>
      <c r="K215" s="221" t="s">
        <v>162</v>
      </c>
      <c r="L215" s="45"/>
      <c r="M215" s="226" t="s">
        <v>1</v>
      </c>
      <c r="N215" s="227" t="s">
        <v>42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163</v>
      </c>
      <c r="AT215" s="230" t="s">
        <v>158</v>
      </c>
      <c r="AU215" s="230" t="s">
        <v>164</v>
      </c>
      <c r="AY215" s="18" t="s">
        <v>156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164</v>
      </c>
      <c r="BK215" s="231">
        <f>ROUND(I215*H215,2)</f>
        <v>0</v>
      </c>
      <c r="BL215" s="18" t="s">
        <v>163</v>
      </c>
      <c r="BM215" s="230" t="s">
        <v>2583</v>
      </c>
    </row>
    <row r="216" s="2" customFormat="1">
      <c r="A216" s="39"/>
      <c r="B216" s="40"/>
      <c r="C216" s="41"/>
      <c r="D216" s="232" t="s">
        <v>166</v>
      </c>
      <c r="E216" s="41"/>
      <c r="F216" s="233" t="s">
        <v>2584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166</v>
      </c>
      <c r="AU216" s="18" t="s">
        <v>164</v>
      </c>
    </row>
    <row r="217" s="2" customFormat="1">
      <c r="A217" s="39"/>
      <c r="B217" s="40"/>
      <c r="C217" s="41"/>
      <c r="D217" s="237" t="s">
        <v>168</v>
      </c>
      <c r="E217" s="41"/>
      <c r="F217" s="238" t="s">
        <v>2585</v>
      </c>
      <c r="G217" s="41"/>
      <c r="H217" s="41"/>
      <c r="I217" s="234"/>
      <c r="J217" s="41"/>
      <c r="K217" s="41"/>
      <c r="L217" s="45"/>
      <c r="M217" s="235"/>
      <c r="N217" s="236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168</v>
      </c>
      <c r="AU217" s="18" t="s">
        <v>164</v>
      </c>
    </row>
    <row r="218" s="2" customFormat="1" ht="33" customHeight="1">
      <c r="A218" s="39"/>
      <c r="B218" s="40"/>
      <c r="C218" s="219" t="s">
        <v>316</v>
      </c>
      <c r="D218" s="219" t="s">
        <v>158</v>
      </c>
      <c r="E218" s="220" t="s">
        <v>2586</v>
      </c>
      <c r="F218" s="221" t="s">
        <v>2587</v>
      </c>
      <c r="G218" s="222" t="s">
        <v>213</v>
      </c>
      <c r="H218" s="223">
        <v>200.904</v>
      </c>
      <c r="I218" s="224"/>
      <c r="J218" s="225">
        <f>ROUND(I218*H218,2)</f>
        <v>0</v>
      </c>
      <c r="K218" s="221" t="s">
        <v>162</v>
      </c>
      <c r="L218" s="45"/>
      <c r="M218" s="226" t="s">
        <v>1</v>
      </c>
      <c r="N218" s="227" t="s">
        <v>42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163</v>
      </c>
      <c r="AT218" s="230" t="s">
        <v>158</v>
      </c>
      <c r="AU218" s="230" t="s">
        <v>164</v>
      </c>
      <c r="AY218" s="18" t="s">
        <v>156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164</v>
      </c>
      <c r="BK218" s="231">
        <f>ROUND(I218*H218,2)</f>
        <v>0</v>
      </c>
      <c r="BL218" s="18" t="s">
        <v>163</v>
      </c>
      <c r="BM218" s="230" t="s">
        <v>2588</v>
      </c>
    </row>
    <row r="219" s="2" customFormat="1">
      <c r="A219" s="39"/>
      <c r="B219" s="40"/>
      <c r="C219" s="41"/>
      <c r="D219" s="232" t="s">
        <v>166</v>
      </c>
      <c r="E219" s="41"/>
      <c r="F219" s="233" t="s">
        <v>2589</v>
      </c>
      <c r="G219" s="41"/>
      <c r="H219" s="41"/>
      <c r="I219" s="234"/>
      <c r="J219" s="41"/>
      <c r="K219" s="41"/>
      <c r="L219" s="45"/>
      <c r="M219" s="235"/>
      <c r="N219" s="23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166</v>
      </c>
      <c r="AU219" s="18" t="s">
        <v>164</v>
      </c>
    </row>
    <row r="220" s="2" customFormat="1">
      <c r="A220" s="39"/>
      <c r="B220" s="40"/>
      <c r="C220" s="41"/>
      <c r="D220" s="237" t="s">
        <v>168</v>
      </c>
      <c r="E220" s="41"/>
      <c r="F220" s="238" t="s">
        <v>2590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168</v>
      </c>
      <c r="AU220" s="18" t="s">
        <v>164</v>
      </c>
    </row>
    <row r="221" s="13" customFormat="1">
      <c r="A221" s="13"/>
      <c r="B221" s="239"/>
      <c r="C221" s="240"/>
      <c r="D221" s="232" t="s">
        <v>170</v>
      </c>
      <c r="E221" s="240"/>
      <c r="F221" s="242" t="s">
        <v>2591</v>
      </c>
      <c r="G221" s="240"/>
      <c r="H221" s="243">
        <v>200.904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170</v>
      </c>
      <c r="AU221" s="249" t="s">
        <v>164</v>
      </c>
      <c r="AV221" s="13" t="s">
        <v>164</v>
      </c>
      <c r="AW221" s="13" t="s">
        <v>4</v>
      </c>
      <c r="AX221" s="13" t="s">
        <v>84</v>
      </c>
      <c r="AY221" s="249" t="s">
        <v>156</v>
      </c>
    </row>
    <row r="222" s="2" customFormat="1" ht="33" customHeight="1">
      <c r="A222" s="39"/>
      <c r="B222" s="40"/>
      <c r="C222" s="219" t="s">
        <v>323</v>
      </c>
      <c r="D222" s="219" t="s">
        <v>158</v>
      </c>
      <c r="E222" s="220" t="s">
        <v>2592</v>
      </c>
      <c r="F222" s="221" t="s">
        <v>2593</v>
      </c>
      <c r="G222" s="222" t="s">
        <v>213</v>
      </c>
      <c r="H222" s="223">
        <v>59.994</v>
      </c>
      <c r="I222" s="224"/>
      <c r="J222" s="225">
        <f>ROUND(I222*H222,2)</f>
        <v>0</v>
      </c>
      <c r="K222" s="221" t="s">
        <v>162</v>
      </c>
      <c r="L222" s="45"/>
      <c r="M222" s="226" t="s">
        <v>1</v>
      </c>
      <c r="N222" s="227" t="s">
        <v>42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163</v>
      </c>
      <c r="AT222" s="230" t="s">
        <v>158</v>
      </c>
      <c r="AU222" s="230" t="s">
        <v>164</v>
      </c>
      <c r="AY222" s="18" t="s">
        <v>156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164</v>
      </c>
      <c r="BK222" s="231">
        <f>ROUND(I222*H222,2)</f>
        <v>0</v>
      </c>
      <c r="BL222" s="18" t="s">
        <v>163</v>
      </c>
      <c r="BM222" s="230" t="s">
        <v>2594</v>
      </c>
    </row>
    <row r="223" s="2" customFormat="1">
      <c r="A223" s="39"/>
      <c r="B223" s="40"/>
      <c r="C223" s="41"/>
      <c r="D223" s="232" t="s">
        <v>166</v>
      </c>
      <c r="E223" s="41"/>
      <c r="F223" s="233" t="s">
        <v>2595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166</v>
      </c>
      <c r="AU223" s="18" t="s">
        <v>164</v>
      </c>
    </row>
    <row r="224" s="2" customFormat="1">
      <c r="A224" s="39"/>
      <c r="B224" s="40"/>
      <c r="C224" s="41"/>
      <c r="D224" s="237" t="s">
        <v>168</v>
      </c>
      <c r="E224" s="41"/>
      <c r="F224" s="238" t="s">
        <v>2596</v>
      </c>
      <c r="G224" s="41"/>
      <c r="H224" s="41"/>
      <c r="I224" s="234"/>
      <c r="J224" s="41"/>
      <c r="K224" s="41"/>
      <c r="L224" s="45"/>
      <c r="M224" s="235"/>
      <c r="N224" s="236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168</v>
      </c>
      <c r="AU224" s="18" t="s">
        <v>164</v>
      </c>
    </row>
    <row r="225" s="2" customFormat="1" ht="33" customHeight="1">
      <c r="A225" s="39"/>
      <c r="B225" s="40"/>
      <c r="C225" s="219" t="s">
        <v>329</v>
      </c>
      <c r="D225" s="219" t="s">
        <v>158</v>
      </c>
      <c r="E225" s="220" t="s">
        <v>2597</v>
      </c>
      <c r="F225" s="221" t="s">
        <v>2598</v>
      </c>
      <c r="G225" s="222" t="s">
        <v>213</v>
      </c>
      <c r="H225" s="223">
        <v>59.994</v>
      </c>
      <c r="I225" s="224"/>
      <c r="J225" s="225">
        <f>ROUND(I225*H225,2)</f>
        <v>0</v>
      </c>
      <c r="K225" s="221" t="s">
        <v>162</v>
      </c>
      <c r="L225" s="45"/>
      <c r="M225" s="226" t="s">
        <v>1</v>
      </c>
      <c r="N225" s="227" t="s">
        <v>42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163</v>
      </c>
      <c r="AT225" s="230" t="s">
        <v>158</v>
      </c>
      <c r="AU225" s="230" t="s">
        <v>164</v>
      </c>
      <c r="AY225" s="18" t="s">
        <v>156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164</v>
      </c>
      <c r="BK225" s="231">
        <f>ROUND(I225*H225,2)</f>
        <v>0</v>
      </c>
      <c r="BL225" s="18" t="s">
        <v>163</v>
      </c>
      <c r="BM225" s="230" t="s">
        <v>2599</v>
      </c>
    </row>
    <row r="226" s="2" customFormat="1">
      <c r="A226" s="39"/>
      <c r="B226" s="40"/>
      <c r="C226" s="41"/>
      <c r="D226" s="232" t="s">
        <v>166</v>
      </c>
      <c r="E226" s="41"/>
      <c r="F226" s="233" t="s">
        <v>2600</v>
      </c>
      <c r="G226" s="41"/>
      <c r="H226" s="41"/>
      <c r="I226" s="234"/>
      <c r="J226" s="41"/>
      <c r="K226" s="41"/>
      <c r="L226" s="45"/>
      <c r="M226" s="235"/>
      <c r="N226" s="236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166</v>
      </c>
      <c r="AU226" s="18" t="s">
        <v>164</v>
      </c>
    </row>
    <row r="227" s="2" customFormat="1">
      <c r="A227" s="39"/>
      <c r="B227" s="40"/>
      <c r="C227" s="41"/>
      <c r="D227" s="237" t="s">
        <v>168</v>
      </c>
      <c r="E227" s="41"/>
      <c r="F227" s="238" t="s">
        <v>2601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168</v>
      </c>
      <c r="AU227" s="18" t="s">
        <v>164</v>
      </c>
    </row>
    <row r="228" s="2" customFormat="1" ht="33" customHeight="1">
      <c r="A228" s="39"/>
      <c r="B228" s="40"/>
      <c r="C228" s="219" t="s">
        <v>336</v>
      </c>
      <c r="D228" s="219" t="s">
        <v>158</v>
      </c>
      <c r="E228" s="220" t="s">
        <v>2602</v>
      </c>
      <c r="F228" s="221" t="s">
        <v>2603</v>
      </c>
      <c r="G228" s="222" t="s">
        <v>213</v>
      </c>
      <c r="H228" s="223">
        <v>254.375</v>
      </c>
      <c r="I228" s="224"/>
      <c r="J228" s="225">
        <f>ROUND(I228*H228,2)</f>
        <v>0</v>
      </c>
      <c r="K228" s="221" t="s">
        <v>162</v>
      </c>
      <c r="L228" s="45"/>
      <c r="M228" s="226" t="s">
        <v>1</v>
      </c>
      <c r="N228" s="227" t="s">
        <v>42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163</v>
      </c>
      <c r="AT228" s="230" t="s">
        <v>158</v>
      </c>
      <c r="AU228" s="230" t="s">
        <v>164</v>
      </c>
      <c r="AY228" s="18" t="s">
        <v>156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164</v>
      </c>
      <c r="BK228" s="231">
        <f>ROUND(I228*H228,2)</f>
        <v>0</v>
      </c>
      <c r="BL228" s="18" t="s">
        <v>163</v>
      </c>
      <c r="BM228" s="230" t="s">
        <v>2604</v>
      </c>
    </row>
    <row r="229" s="2" customFormat="1">
      <c r="A229" s="39"/>
      <c r="B229" s="40"/>
      <c r="C229" s="41"/>
      <c r="D229" s="232" t="s">
        <v>166</v>
      </c>
      <c r="E229" s="41"/>
      <c r="F229" s="233" t="s">
        <v>2605</v>
      </c>
      <c r="G229" s="41"/>
      <c r="H229" s="41"/>
      <c r="I229" s="234"/>
      <c r="J229" s="41"/>
      <c r="K229" s="41"/>
      <c r="L229" s="45"/>
      <c r="M229" s="235"/>
      <c r="N229" s="236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166</v>
      </c>
      <c r="AU229" s="18" t="s">
        <v>164</v>
      </c>
    </row>
    <row r="230" s="2" customFormat="1">
      <c r="A230" s="39"/>
      <c r="B230" s="40"/>
      <c r="C230" s="41"/>
      <c r="D230" s="237" t="s">
        <v>168</v>
      </c>
      <c r="E230" s="41"/>
      <c r="F230" s="238" t="s">
        <v>2606</v>
      </c>
      <c r="G230" s="41"/>
      <c r="H230" s="41"/>
      <c r="I230" s="234"/>
      <c r="J230" s="41"/>
      <c r="K230" s="41"/>
      <c r="L230" s="45"/>
      <c r="M230" s="235"/>
      <c r="N230" s="236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168</v>
      </c>
      <c r="AU230" s="18" t="s">
        <v>164</v>
      </c>
    </row>
    <row r="231" s="13" customFormat="1">
      <c r="A231" s="13"/>
      <c r="B231" s="239"/>
      <c r="C231" s="240"/>
      <c r="D231" s="232" t="s">
        <v>170</v>
      </c>
      <c r="E231" s="240"/>
      <c r="F231" s="242" t="s">
        <v>2607</v>
      </c>
      <c r="G231" s="240"/>
      <c r="H231" s="243">
        <v>254.375</v>
      </c>
      <c r="I231" s="244"/>
      <c r="J231" s="240"/>
      <c r="K231" s="240"/>
      <c r="L231" s="245"/>
      <c r="M231" s="297"/>
      <c r="N231" s="298"/>
      <c r="O231" s="298"/>
      <c r="P231" s="298"/>
      <c r="Q231" s="298"/>
      <c r="R231" s="298"/>
      <c r="S231" s="298"/>
      <c r="T231" s="29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170</v>
      </c>
      <c r="AU231" s="249" t="s">
        <v>164</v>
      </c>
      <c r="AV231" s="13" t="s">
        <v>164</v>
      </c>
      <c r="AW231" s="13" t="s">
        <v>4</v>
      </c>
      <c r="AX231" s="13" t="s">
        <v>84</v>
      </c>
      <c r="AY231" s="249" t="s">
        <v>156</v>
      </c>
    </row>
    <row r="232" s="2" customFormat="1" ht="6.96" customHeight="1">
      <c r="A232" s="39"/>
      <c r="B232" s="67"/>
      <c r="C232" s="68"/>
      <c r="D232" s="68"/>
      <c r="E232" s="68"/>
      <c r="F232" s="68"/>
      <c r="G232" s="68"/>
      <c r="H232" s="68"/>
      <c r="I232" s="68"/>
      <c r="J232" s="68"/>
      <c r="K232" s="68"/>
      <c r="L232" s="45"/>
      <c r="M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</row>
  </sheetData>
  <sheetProtection sheet="1" autoFilter="0" formatColumns="0" formatRows="0" objects="1" scenarios="1" spinCount="100000" saltValue="1D8XkQX+sYVffC8TW66cRPx1AX979PxRe2G/HcmOf9nBzAftZ6FRL87rG5wXhZgfJ00YS6I+9wrAeoDsg4UNBw==" hashValue="eS0mivPnnml81unM57I6LXV0P5jmBeLXv1lXkhSFo8m60l367YZPOv9klaa9Tn09Y07PYg56dFIyvhetwbWJSA==" algorithmName="SHA-512" password="CC35"/>
  <autoFilter ref="C121:K23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7" r:id="rId1" display="https://podminky.urs.cz/item/CS_URS_2024_02/122251102"/>
    <hyperlink ref="F133" r:id="rId2" display="https://podminky.urs.cz/item/CS_URS_2024_02/162751117"/>
    <hyperlink ref="F136" r:id="rId3" display="https://podminky.urs.cz/item/CS_URS_2024_02/162751119"/>
    <hyperlink ref="F140" r:id="rId4" display="https://podminky.urs.cz/item/CS_URS_2024_02/171201231"/>
    <hyperlink ref="F146" r:id="rId5" display="https://podminky.urs.cz/item/CS_URS_2024_02/171251201"/>
    <hyperlink ref="F150" r:id="rId6" display="https://podminky.urs.cz/item/CS_URS_2024_02/339921133"/>
    <hyperlink ref="F160" r:id="rId7" display="https://podminky.urs.cz/item/CS_URS_2024_02/564730001"/>
    <hyperlink ref="F166" r:id="rId8" display="https://podminky.urs.cz/item/CS_URS_2024_02/564760101"/>
    <hyperlink ref="F171" r:id="rId9" display="https://podminky.urs.cz/item/CS_URS_2024_02/564801012"/>
    <hyperlink ref="F177" r:id="rId10" display="https://podminky.urs.cz/item/CS_URS_2024_02/596211110"/>
    <hyperlink ref="F185" r:id="rId11" display="https://podminky.urs.cz/item/CS_URS_2024_02/596212211"/>
    <hyperlink ref="F194" r:id="rId12" display="https://podminky.urs.cz/item/CS_URS_2024_02/916231213"/>
    <hyperlink ref="F201" r:id="rId13" display="https://podminky.urs.cz/item/CS_URS_2024_02/916331112"/>
    <hyperlink ref="F213" r:id="rId14" display="https://podminky.urs.cz/item/CS_URS_2024_02/998223011"/>
    <hyperlink ref="F217" r:id="rId15" display="https://podminky.urs.cz/item/CS_URS_2024_02/998223094"/>
    <hyperlink ref="F220" r:id="rId16" display="https://podminky.urs.cz/item/CS_URS_2024_02/998223095"/>
    <hyperlink ref="F224" r:id="rId17" display="https://podminky.urs.cz/item/CS_URS_2024_02/998225111"/>
    <hyperlink ref="F227" r:id="rId18" display="https://podminky.urs.cz/item/CS_URS_2024_02/998225194"/>
    <hyperlink ref="F230" r:id="rId19" display="https://podminky.urs.cz/item/CS_URS_2024_02/99822519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LAPTOP-67RV4PJ4\Asus</dc:creator>
  <cp:lastModifiedBy>LAPTOP-67RV4PJ4\Asus</cp:lastModifiedBy>
  <dcterms:created xsi:type="dcterms:W3CDTF">2024-12-17T18:36:34Z</dcterms:created>
  <dcterms:modified xsi:type="dcterms:W3CDTF">2024-12-17T18:36:41Z</dcterms:modified>
</cp:coreProperties>
</file>